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/>
  <mc:AlternateContent xmlns:mc="http://schemas.openxmlformats.org/markup-compatibility/2006">
    <mc:Choice Requires="x15">
      <x15ac:absPath xmlns:x15ac="http://schemas.microsoft.com/office/spreadsheetml/2010/11/ac" url="https://d.docs.live.net/b9d58c44ad686722/Documents/Modelarstvo/rezultati/"/>
    </mc:Choice>
  </mc:AlternateContent>
  <xr:revisionPtr revIDLastSave="1" documentId="8_{DC292034-75CF-4FD4-9A98-514BC6829E31}" xr6:coauthVersionLast="47" xr6:coauthVersionMax="47" xr10:uidLastSave="{7E06D954-BDB8-4CF5-B33C-7332E8301988}"/>
  <bookViews>
    <workbookView xWindow="-108" yWindow="-108" windowWidth="23256" windowHeight="12576" tabRatio="898" xr2:uid="{00000000-000D-0000-FFFF-FFFF00000000}"/>
  </bookViews>
  <sheets>
    <sheet name="F1R" sheetId="9" r:id="rId1"/>
    <sheet name="F1D" sheetId="1" r:id="rId2"/>
    <sheet name="F1D ekipno" sheetId="17" r:id="rId3"/>
    <sheet name="F1D junior" sheetId="15" r:id="rId4"/>
    <sheet name="F1D drzavno" sheetId="16" r:id="rId5"/>
    <sheet name="F1L" sheetId="13" r:id="rId6"/>
    <sheet name="F1M" sheetId="14" r:id="rId7"/>
    <sheet name="sveukupno drzavno" sheetId="20" r:id="rId8"/>
    <sheet name="sveukupno" sheetId="19" r:id="rId9"/>
  </sheets>
  <definedNames>
    <definedName name="Excel_BuiltIn_Print_Area" localSheetId="4">'F1D drzavno'!$A$1:$N$10</definedName>
    <definedName name="Excel_BuiltIn_Print_Area" localSheetId="5">F1L!$A$1:$N$10</definedName>
    <definedName name="Excel_BuiltIn_Print_Area" localSheetId="6">F1M!$A$1:$N$10</definedName>
    <definedName name="Excel_BuiltIn_Print_Area">F1D!$A$1:$N$16</definedName>
    <definedName name="_xlnm.Print_Titles" localSheetId="1">F1D!$5:$5</definedName>
    <definedName name="_xlnm.Print_Titles" localSheetId="4">'F1D drzavno'!$5:$5</definedName>
    <definedName name="_xlnm.Print_Titles" localSheetId="5">F1L!$5:$5</definedName>
    <definedName name="_xlnm.Print_Titles" localSheetId="6">F1M!$5:$5</definedName>
    <definedName name="_xlnm.Print_Titles" localSheetId="0">F1R!$4:$4</definedName>
    <definedName name="lw_1354615894_2" localSheetId="4">'F1D drzavno'!#REF!</definedName>
    <definedName name="lw_1354615894_2" localSheetId="5">F1L!#REF!</definedName>
    <definedName name="lw_1354615894_2" localSheetId="6">F1M!#REF!</definedName>
    <definedName name="lw_1354615894_2">F1D!#REF!</definedName>
    <definedName name="lw_1354615894_3">#REF!</definedName>
    <definedName name="_xlnm.Print_Area" localSheetId="4">'F1D drzavno'!$A$1:$O$10</definedName>
    <definedName name="_xlnm.Print_Area" localSheetId="2">'F1D ekipno'!$A$1:$P$21</definedName>
    <definedName name="_xlnm.Print_Area" localSheetId="5">F1L!$A$1:$Q$26</definedName>
    <definedName name="_xlnm.Print_Area" localSheetId="6">F1M!$A$1:$P$22</definedName>
    <definedName name="_xlnm.Print_Area" localSheetId="8">sveukupno!$B$105:$E$144</definedName>
    <definedName name="_xlnm.Print_Area" localSheetId="7">'sveukupno drzavno'!$B$91:$F$120</definedName>
  </definedNames>
  <calcPr calcId="191029"/>
</workbook>
</file>

<file path=xl/calcChain.xml><?xml version="1.0" encoding="utf-8"?>
<calcChain xmlns="http://schemas.openxmlformats.org/spreadsheetml/2006/main">
  <c r="D17" i="9" l="1"/>
  <c r="Z91" i="19"/>
  <c r="Z90" i="19"/>
  <c r="Z89" i="19"/>
  <c r="Z84" i="19"/>
  <c r="Z85" i="19"/>
  <c r="Z86" i="19"/>
  <c r="Z87" i="19"/>
  <c r="Z88" i="19"/>
  <c r="Z83" i="19"/>
  <c r="Z82" i="19"/>
  <c r="Z68" i="19"/>
  <c r="Z69" i="19"/>
  <c r="Z70" i="19"/>
  <c r="Z71" i="19"/>
  <c r="Z72" i="19"/>
  <c r="Z73" i="19"/>
  <c r="Z74" i="19"/>
  <c r="Z75" i="19"/>
  <c r="Z76" i="19"/>
  <c r="Z77" i="19"/>
  <c r="Z78" i="19"/>
  <c r="Z79" i="19"/>
  <c r="Z80" i="19"/>
  <c r="Z81" i="19"/>
  <c r="Z67" i="19"/>
  <c r="Z66" i="19"/>
  <c r="Z62" i="19"/>
  <c r="Z63" i="19"/>
  <c r="Z64" i="19"/>
  <c r="Z65" i="19"/>
  <c r="Z61" i="19"/>
  <c r="Z60" i="19"/>
  <c r="Z59" i="19"/>
  <c r="Z58" i="19"/>
  <c r="Z57" i="19"/>
  <c r="Z75" i="20"/>
  <c r="Z55" i="20"/>
  <c r="Z56" i="20"/>
  <c r="Z57" i="20"/>
  <c r="Z58" i="20"/>
  <c r="Z59" i="20"/>
  <c r="Z60" i="20"/>
  <c r="Z61" i="20"/>
  <c r="Z62" i="20"/>
  <c r="Z63" i="20"/>
  <c r="Z64" i="20"/>
  <c r="Z65" i="20"/>
  <c r="Z66" i="20"/>
  <c r="Z67" i="20"/>
  <c r="Z68" i="20"/>
  <c r="Z69" i="20"/>
  <c r="Z70" i="20"/>
  <c r="Z71" i="20"/>
  <c r="Z72" i="20"/>
  <c r="Z73" i="20"/>
  <c r="Z54" i="20"/>
  <c r="Z53" i="20"/>
  <c r="Z74" i="20"/>
  <c r="Z52" i="20"/>
  <c r="Z51" i="20"/>
  <c r="Z50" i="20"/>
  <c r="N88" i="20"/>
  <c r="M88" i="20"/>
  <c r="N87" i="20"/>
  <c r="M87" i="20"/>
  <c r="N86" i="20"/>
  <c r="M86" i="20"/>
  <c r="N85" i="20"/>
  <c r="M85" i="20"/>
  <c r="N103" i="19"/>
  <c r="M103" i="19"/>
  <c r="N102" i="19"/>
  <c r="M102" i="19"/>
  <c r="N101" i="19"/>
  <c r="M101" i="19"/>
  <c r="N100" i="19"/>
  <c r="M100" i="19"/>
  <c r="N99" i="19"/>
  <c r="M99" i="19"/>
  <c r="N98" i="19"/>
  <c r="M98" i="19"/>
  <c r="N81" i="20" l="1"/>
  <c r="M81" i="20"/>
  <c r="N80" i="20"/>
  <c r="M80" i="20"/>
  <c r="N79" i="20"/>
  <c r="M79" i="20"/>
  <c r="N78" i="20"/>
  <c r="M78" i="20"/>
  <c r="N94" i="19"/>
  <c r="M94" i="19"/>
  <c r="N93" i="19"/>
  <c r="M93" i="19"/>
  <c r="N92" i="19"/>
  <c r="M92" i="19"/>
  <c r="N91" i="19"/>
  <c r="M91" i="19"/>
  <c r="N90" i="19"/>
  <c r="M90" i="19"/>
  <c r="N23" i="13"/>
  <c r="M23" i="13"/>
  <c r="N22" i="13"/>
  <c r="M22" i="13"/>
  <c r="N21" i="13"/>
  <c r="M21" i="13"/>
  <c r="N20" i="13"/>
  <c r="M20" i="13"/>
  <c r="N20" i="14"/>
  <c r="M20" i="14"/>
  <c r="N19" i="14"/>
  <c r="M19" i="14"/>
  <c r="N18" i="14"/>
  <c r="M18" i="14"/>
  <c r="N17" i="14"/>
  <c r="M17" i="14"/>
  <c r="Y45" i="20"/>
  <c r="Y43" i="20"/>
  <c r="Y42" i="20"/>
  <c r="Y41" i="20"/>
  <c r="Y40" i="20"/>
  <c r="Y39" i="20"/>
  <c r="Y38" i="20"/>
  <c r="Y37" i="20"/>
  <c r="Y36" i="20"/>
  <c r="Y35" i="20"/>
  <c r="Y34" i="20"/>
  <c r="Y33" i="20"/>
  <c r="Y32" i="20"/>
  <c r="Y31" i="20"/>
  <c r="Y30" i="20"/>
  <c r="Y28" i="20"/>
  <c r="Y27" i="20"/>
  <c r="Y26" i="20"/>
  <c r="Y25" i="20"/>
  <c r="Y24" i="20"/>
  <c r="Y22" i="20"/>
  <c r="Y21" i="20"/>
  <c r="Y20" i="20"/>
  <c r="Q73" i="20"/>
  <c r="P73" i="20"/>
  <c r="Q72" i="20"/>
  <c r="P72" i="20"/>
  <c r="Q71" i="20"/>
  <c r="P71" i="20"/>
  <c r="Q70" i="20"/>
  <c r="P70" i="20"/>
  <c r="Q69" i="20"/>
  <c r="P69" i="20"/>
  <c r="Q68" i="20"/>
  <c r="P68" i="20"/>
  <c r="Q67" i="20"/>
  <c r="P67" i="20"/>
  <c r="Q66" i="20"/>
  <c r="P66" i="20"/>
  <c r="Q65" i="20"/>
  <c r="P65" i="20"/>
  <c r="Q64" i="20"/>
  <c r="P64" i="20"/>
  <c r="Q63" i="20"/>
  <c r="P63" i="20"/>
  <c r="Q62" i="20"/>
  <c r="P62" i="20"/>
  <c r="Q61" i="20"/>
  <c r="P61" i="20"/>
  <c r="Q60" i="20"/>
  <c r="P60" i="20"/>
  <c r="Q59" i="20"/>
  <c r="P59" i="20"/>
  <c r="Q58" i="20"/>
  <c r="P58" i="20"/>
  <c r="Q57" i="20"/>
  <c r="P57" i="20"/>
  <c r="Q56" i="20"/>
  <c r="P56" i="20"/>
  <c r="Q55" i="20"/>
  <c r="P55" i="20"/>
  <c r="Q54" i="20"/>
  <c r="P54" i="20"/>
  <c r="Q53" i="20"/>
  <c r="P53" i="20"/>
  <c r="Q52" i="20"/>
  <c r="P52" i="20"/>
  <c r="Q51" i="20"/>
  <c r="P51" i="20"/>
  <c r="Q50" i="20"/>
  <c r="P50" i="20"/>
  <c r="Q49" i="20"/>
  <c r="P49" i="20"/>
  <c r="Q45" i="20"/>
  <c r="P45" i="20"/>
  <c r="Q44" i="20"/>
  <c r="P44" i="20"/>
  <c r="Q43" i="20"/>
  <c r="P43" i="20"/>
  <c r="Q42" i="20"/>
  <c r="P42" i="20"/>
  <c r="Q41" i="20"/>
  <c r="P41" i="20"/>
  <c r="Q40" i="20"/>
  <c r="P40" i="20"/>
  <c r="Q39" i="20"/>
  <c r="P39" i="20"/>
  <c r="Q38" i="20"/>
  <c r="P38" i="20"/>
  <c r="Q37" i="20"/>
  <c r="P37" i="20"/>
  <c r="Q36" i="20"/>
  <c r="P36" i="20"/>
  <c r="Q35" i="20"/>
  <c r="P35" i="20"/>
  <c r="Q34" i="20"/>
  <c r="P34" i="20"/>
  <c r="Q33" i="20"/>
  <c r="P33" i="20"/>
  <c r="Q32" i="20"/>
  <c r="P32" i="20"/>
  <c r="Q31" i="20"/>
  <c r="P31" i="20"/>
  <c r="Q30" i="20"/>
  <c r="P30" i="20"/>
  <c r="Q29" i="20"/>
  <c r="P29" i="20"/>
  <c r="Q28" i="20"/>
  <c r="P28" i="20"/>
  <c r="Q27" i="20"/>
  <c r="P27" i="20"/>
  <c r="Q26" i="20"/>
  <c r="P26" i="20"/>
  <c r="Q25" i="20"/>
  <c r="P25" i="20"/>
  <c r="Q24" i="20"/>
  <c r="P24" i="20"/>
  <c r="Q23" i="20"/>
  <c r="P23" i="20"/>
  <c r="Q22" i="20"/>
  <c r="P22" i="20"/>
  <c r="Q21" i="20"/>
  <c r="P21" i="20"/>
  <c r="N17" i="20"/>
  <c r="M17" i="20"/>
  <c r="N16" i="20"/>
  <c r="M16" i="20"/>
  <c r="N15" i="20"/>
  <c r="M15" i="20"/>
  <c r="N14" i="20"/>
  <c r="M14" i="20"/>
  <c r="N13" i="20"/>
  <c r="M13" i="20"/>
  <c r="N9" i="20"/>
  <c r="O9" i="20" s="1"/>
  <c r="M9" i="20"/>
  <c r="N8" i="20"/>
  <c r="O8" i="20" s="1"/>
  <c r="M8" i="20"/>
  <c r="N7" i="20"/>
  <c r="O7" i="20" s="1"/>
  <c r="M7" i="20"/>
  <c r="N6" i="20"/>
  <c r="O6" i="20" s="1"/>
  <c r="M6" i="20"/>
  <c r="N5" i="20"/>
  <c r="O5" i="20" s="1"/>
  <c r="M5" i="20"/>
  <c r="Y21" i="19"/>
  <c r="Y48" i="19"/>
  <c r="Y50" i="19"/>
  <c r="Y49" i="19"/>
  <c r="Y47" i="19"/>
  <c r="Y46" i="19"/>
  <c r="Y45" i="19"/>
  <c r="Y44" i="19"/>
  <c r="Y43" i="19"/>
  <c r="Y42" i="19"/>
  <c r="Y41" i="19"/>
  <c r="Y40" i="19"/>
  <c r="Y39" i="19"/>
  <c r="Y38" i="19"/>
  <c r="Y37" i="19"/>
  <c r="Y36" i="19"/>
  <c r="Y35" i="19"/>
  <c r="Y34" i="19"/>
  <c r="Y33" i="19"/>
  <c r="Y32" i="19"/>
  <c r="Y31" i="19"/>
  <c r="Y30" i="19"/>
  <c r="Y29" i="19"/>
  <c r="Y28" i="19"/>
  <c r="Y27" i="19"/>
  <c r="Y26" i="19"/>
  <c r="Y25" i="19"/>
  <c r="Y24" i="19"/>
  <c r="Y23" i="19"/>
  <c r="Y22" i="19"/>
  <c r="Y20" i="19"/>
  <c r="Y19" i="19"/>
  <c r="Y18" i="19"/>
  <c r="Y17" i="19"/>
  <c r="Y16" i="19"/>
  <c r="Q86" i="19"/>
  <c r="P86" i="19"/>
  <c r="Q85" i="19"/>
  <c r="P85" i="19"/>
  <c r="Q84" i="19"/>
  <c r="P84" i="19"/>
  <c r="Q83" i="19"/>
  <c r="P83" i="19"/>
  <c r="Q82" i="19"/>
  <c r="P82" i="19"/>
  <c r="Q81" i="19"/>
  <c r="P81" i="19"/>
  <c r="Q80" i="19"/>
  <c r="P80" i="19"/>
  <c r="Q79" i="19"/>
  <c r="P79" i="19"/>
  <c r="Q78" i="19"/>
  <c r="P78" i="19"/>
  <c r="Q77" i="19"/>
  <c r="P77" i="19"/>
  <c r="Q76" i="19"/>
  <c r="P76" i="19"/>
  <c r="Q75" i="19"/>
  <c r="P75" i="19"/>
  <c r="Q74" i="19"/>
  <c r="P74" i="19"/>
  <c r="Q73" i="19"/>
  <c r="P73" i="19"/>
  <c r="Q72" i="19"/>
  <c r="P72" i="19"/>
  <c r="Q71" i="19"/>
  <c r="P71" i="19"/>
  <c r="Q70" i="19"/>
  <c r="P70" i="19"/>
  <c r="Q69" i="19"/>
  <c r="P69" i="19"/>
  <c r="Q68" i="19"/>
  <c r="P68" i="19"/>
  <c r="Q67" i="19"/>
  <c r="P67" i="19"/>
  <c r="Q66" i="19"/>
  <c r="P66" i="19"/>
  <c r="Q65" i="19"/>
  <c r="P65" i="19"/>
  <c r="Q64" i="19"/>
  <c r="P64" i="19"/>
  <c r="Q63" i="19"/>
  <c r="P63" i="19"/>
  <c r="Q62" i="19"/>
  <c r="P62" i="19"/>
  <c r="Q61" i="19"/>
  <c r="P61" i="19"/>
  <c r="Q57" i="19"/>
  <c r="P57" i="19"/>
  <c r="Q56" i="19"/>
  <c r="P56" i="19"/>
  <c r="Q55" i="19"/>
  <c r="P55" i="19"/>
  <c r="Q54" i="19"/>
  <c r="P54" i="19"/>
  <c r="Q53" i="19"/>
  <c r="P53" i="19"/>
  <c r="Q52" i="19"/>
  <c r="P52" i="19"/>
  <c r="Q51" i="19"/>
  <c r="P51" i="19"/>
  <c r="Q50" i="19"/>
  <c r="P50" i="19"/>
  <c r="Q49" i="19"/>
  <c r="P49" i="19"/>
  <c r="Q48" i="19"/>
  <c r="P48" i="19"/>
  <c r="Q47" i="19"/>
  <c r="P47" i="19"/>
  <c r="Q46" i="19"/>
  <c r="P46" i="19"/>
  <c r="Q45" i="19"/>
  <c r="P45" i="19"/>
  <c r="Q44" i="19"/>
  <c r="P44" i="19"/>
  <c r="Q43" i="19"/>
  <c r="P43" i="19"/>
  <c r="Q42" i="19"/>
  <c r="P42" i="19"/>
  <c r="Q41" i="19"/>
  <c r="P41" i="19"/>
  <c r="Q40" i="19"/>
  <c r="P40" i="19"/>
  <c r="Q39" i="19"/>
  <c r="P39" i="19"/>
  <c r="Q38" i="19"/>
  <c r="P38" i="19"/>
  <c r="Q37" i="19"/>
  <c r="P37" i="19"/>
  <c r="Q36" i="19"/>
  <c r="P36" i="19"/>
  <c r="Q35" i="19"/>
  <c r="P35" i="19"/>
  <c r="Q34" i="19"/>
  <c r="P34" i="19"/>
  <c r="Q33" i="19"/>
  <c r="P33" i="19"/>
  <c r="Q32" i="19"/>
  <c r="P32" i="19"/>
  <c r="Q31" i="19"/>
  <c r="P31" i="19"/>
  <c r="Q30" i="19"/>
  <c r="P30" i="19"/>
  <c r="N26" i="19" l="1"/>
  <c r="M26" i="19"/>
  <c r="N25" i="19"/>
  <c r="M25" i="19"/>
  <c r="N24" i="19"/>
  <c r="M24" i="19"/>
  <c r="N23" i="19"/>
  <c r="M23" i="19"/>
  <c r="N22" i="19"/>
  <c r="M22" i="19"/>
  <c r="N21" i="19"/>
  <c r="M21" i="19"/>
  <c r="N20" i="19"/>
  <c r="M20" i="19"/>
  <c r="N19" i="19"/>
  <c r="M19" i="19"/>
  <c r="N18" i="19"/>
  <c r="M18" i="19"/>
  <c r="N17" i="19"/>
  <c r="M17" i="19"/>
  <c r="N16" i="19"/>
  <c r="M16" i="19"/>
  <c r="N15" i="19"/>
  <c r="M15" i="19"/>
  <c r="N14" i="19"/>
  <c r="M14" i="19"/>
  <c r="N10" i="19"/>
  <c r="O10" i="19" s="1"/>
  <c r="M10" i="19"/>
  <c r="N9" i="19"/>
  <c r="O9" i="19" s="1"/>
  <c r="M9" i="19"/>
  <c r="N8" i="19"/>
  <c r="O8" i="19" s="1"/>
  <c r="M8" i="19"/>
  <c r="N7" i="19"/>
  <c r="O7" i="19" s="1"/>
  <c r="M7" i="19"/>
  <c r="N6" i="19"/>
  <c r="O6" i="19" s="1"/>
  <c r="M6" i="19"/>
  <c r="N5" i="19"/>
  <c r="O5" i="19" s="1"/>
  <c r="M5" i="19"/>
  <c r="N7" i="13"/>
  <c r="M7" i="13"/>
  <c r="M19" i="17" l="1"/>
  <c r="L19" i="17"/>
  <c r="M18" i="17"/>
  <c r="L18" i="17"/>
  <c r="M17" i="17"/>
  <c r="O17" i="17" s="1"/>
  <c r="L17" i="17"/>
  <c r="O10" i="17"/>
  <c r="O7" i="17"/>
  <c r="M16" i="17"/>
  <c r="L16" i="17"/>
  <c r="M15" i="17"/>
  <c r="L15" i="17"/>
  <c r="M14" i="17"/>
  <c r="L14" i="17"/>
  <c r="M13" i="17"/>
  <c r="O13" i="17" s="1"/>
  <c r="L13" i="17"/>
  <c r="N11" i="1"/>
  <c r="M11" i="1"/>
  <c r="N10" i="1"/>
  <c r="M10" i="1"/>
  <c r="N9" i="16"/>
  <c r="M9" i="16"/>
  <c r="N10" i="16"/>
  <c r="M10" i="16"/>
  <c r="N8" i="16"/>
  <c r="M8" i="16"/>
  <c r="N6" i="16"/>
  <c r="M6" i="16"/>
  <c r="N7" i="16"/>
  <c r="M7" i="16"/>
  <c r="M9" i="15"/>
  <c r="N9" i="15"/>
  <c r="M10" i="15"/>
  <c r="N10" i="15"/>
  <c r="O15" i="17" l="1"/>
  <c r="N7" i="14"/>
  <c r="N9" i="14"/>
  <c r="N8" i="14"/>
  <c r="N10" i="14"/>
  <c r="N6" i="14"/>
  <c r="N8" i="13"/>
  <c r="N10" i="13"/>
  <c r="N9" i="13"/>
  <c r="N11" i="13"/>
  <c r="N6" i="13"/>
  <c r="N8" i="1"/>
  <c r="N13" i="1"/>
  <c r="N9" i="1"/>
  <c r="N18" i="1"/>
  <c r="N14" i="1"/>
  <c r="N12" i="1"/>
  <c r="N6" i="1"/>
  <c r="N15" i="1"/>
  <c r="N17" i="1"/>
  <c r="N16" i="1"/>
  <c r="N7" i="1"/>
  <c r="N7" i="9"/>
  <c r="O7" i="9" s="1"/>
  <c r="N5" i="9"/>
  <c r="N8" i="9"/>
  <c r="N9" i="9"/>
  <c r="O9" i="9" s="1"/>
  <c r="N10" i="9"/>
  <c r="N6" i="9"/>
  <c r="M10" i="14"/>
  <c r="M8" i="14"/>
  <c r="M9" i="14"/>
  <c r="M7" i="14"/>
  <c r="M6" i="14"/>
  <c r="M11" i="13"/>
  <c r="M9" i="13"/>
  <c r="M10" i="13"/>
  <c r="M8" i="13"/>
  <c r="M6" i="13"/>
  <c r="M10" i="9"/>
  <c r="M9" i="9"/>
  <c r="M8" i="9"/>
  <c r="M5" i="9"/>
  <c r="M7" i="9"/>
  <c r="M6" i="9"/>
  <c r="M16" i="1"/>
  <c r="M6" i="1"/>
  <c r="M18" i="1"/>
  <c r="M17" i="1"/>
  <c r="M9" i="1"/>
  <c r="M13" i="1"/>
  <c r="M14" i="1"/>
  <c r="M7" i="1"/>
  <c r="M12" i="1"/>
  <c r="M8" i="1"/>
  <c r="M15" i="1"/>
  <c r="O6" i="9" l="1"/>
  <c r="D16" i="9"/>
  <c r="E16" i="9" s="1"/>
  <c r="O10" i="9"/>
  <c r="D18" i="9"/>
  <c r="O8" i="9"/>
  <c r="D15" i="9"/>
  <c r="O5" i="9"/>
  <c r="D22" i="9" l="1"/>
  <c r="E22" i="9" s="1"/>
  <c r="E15" i="9"/>
  <c r="E17" i="9"/>
  <c r="D23" i="9"/>
  <c r="E23" i="9" s="1"/>
  <c r="D24" i="9"/>
  <c r="E24" i="9" s="1"/>
  <c r="E18" i="9"/>
</calcChain>
</file>

<file path=xl/sharedStrings.xml><?xml version="1.0" encoding="utf-8"?>
<sst xmlns="http://schemas.openxmlformats.org/spreadsheetml/2006/main" count="1379" uniqueCount="95">
  <si>
    <t>Class:</t>
  </si>
  <si>
    <t>Name</t>
  </si>
  <si>
    <t>Club</t>
  </si>
  <si>
    <t>F1</t>
  </si>
  <si>
    <t>F2</t>
  </si>
  <si>
    <t>F3</t>
  </si>
  <si>
    <t>F4</t>
  </si>
  <si>
    <t>F5</t>
  </si>
  <si>
    <t>F6</t>
  </si>
  <si>
    <t>Total</t>
  </si>
  <si>
    <t xml:space="preserve"> </t>
  </si>
  <si>
    <t>INDOOR OPEN</t>
  </si>
  <si>
    <t>F1R</t>
  </si>
  <si>
    <t>F1D</t>
  </si>
  <si>
    <t>F1L</t>
  </si>
  <si>
    <t>F1M</t>
  </si>
  <si>
    <t>2 Best</t>
  </si>
  <si>
    <t>Sednov Dmytro</t>
  </si>
  <si>
    <t>Country</t>
  </si>
  <si>
    <t>UKR</t>
  </si>
  <si>
    <t>"POLIT" CNTTM</t>
  </si>
  <si>
    <t>J/S</t>
  </si>
  <si>
    <t>S</t>
  </si>
  <si>
    <t>Dziubak Vladyslav</t>
  </si>
  <si>
    <t>J</t>
  </si>
  <si>
    <t>Zybenkov Dmytro</t>
  </si>
  <si>
    <t>Dezso Orsovai</t>
  </si>
  <si>
    <t>HUN</t>
  </si>
  <si>
    <t>BME Budapest</t>
  </si>
  <si>
    <t>Morar Aurel</t>
  </si>
  <si>
    <t>ROM</t>
  </si>
  <si>
    <t>CSU-TG:M.</t>
  </si>
  <si>
    <t>Popa Aurel</t>
  </si>
  <si>
    <t>Milić Slobodan</t>
  </si>
  <si>
    <t>SRB</t>
  </si>
  <si>
    <t>VK Trstenik</t>
  </si>
  <si>
    <t>Kosir Damir</t>
  </si>
  <si>
    <t>CRO</t>
  </si>
  <si>
    <t>MK Zaprešić</t>
  </si>
  <si>
    <t>Vladimir Linardić</t>
  </si>
  <si>
    <t>Nišević Igor</t>
  </si>
  <si>
    <t>AK Osijek</t>
  </si>
  <si>
    <t>Banjac Nenad</t>
  </si>
  <si>
    <t>AK Karlovac</t>
  </si>
  <si>
    <t>Zobec Vilim</t>
  </si>
  <si>
    <r>
      <t>S</t>
    </r>
    <r>
      <rPr>
        <sz val="12"/>
        <color rgb="FF292B2C"/>
        <rFont val="Calibri"/>
        <family val="2"/>
        <charset val="238"/>
      </rPr>
      <t>ü</t>
    </r>
    <r>
      <rPr>
        <sz val="12"/>
        <color rgb="FF292B2C"/>
        <rFont val="Arial"/>
        <family val="2"/>
        <charset val="238"/>
      </rPr>
      <t>kosd Zoltan</t>
    </r>
  </si>
  <si>
    <t>INDOOR OPEN JUNIOR</t>
  </si>
  <si>
    <t>INDOOR OPEN DRŽAVNO</t>
  </si>
  <si>
    <t>Ekipno OPEN</t>
  </si>
  <si>
    <t>Ekipno državno</t>
  </si>
  <si>
    <t>Licence</t>
  </si>
  <si>
    <t>Junior</t>
  </si>
  <si>
    <t>F7</t>
  </si>
  <si>
    <t>F8</t>
  </si>
  <si>
    <t>F9</t>
  </si>
  <si>
    <t>3 Best</t>
  </si>
  <si>
    <t>F1N</t>
  </si>
  <si>
    <t>Kosir, Damir</t>
  </si>
  <si>
    <t>Voloshyn Herman</t>
  </si>
  <si>
    <t>Tucman, Alen</t>
  </si>
  <si>
    <t>Horvatin, Andrija</t>
  </si>
  <si>
    <t>Linardić, Vladimir</t>
  </si>
  <si>
    <t>Ozimec, Darko</t>
  </si>
  <si>
    <t>AK Sisak</t>
  </si>
  <si>
    <t>Zobec, Vilim</t>
  </si>
  <si>
    <t>(jr)</t>
  </si>
  <si>
    <t>Nišević, Igor</t>
  </si>
  <si>
    <t>Ozimec, Mirjana</t>
  </si>
  <si>
    <t>Špehar , Dominik</t>
  </si>
  <si>
    <t>Glogoški, Filip</t>
  </si>
  <si>
    <t>Pajkurić, Dominik</t>
  </si>
  <si>
    <t>Balaš, Mak (oš)</t>
  </si>
  <si>
    <t>Rešetar, Josip (oš)</t>
  </si>
  <si>
    <t>CTK Čeminac</t>
  </si>
  <si>
    <t>Tadić, Mariano (oš)</t>
  </si>
  <si>
    <t>Šikić, Antun</t>
  </si>
  <si>
    <t>Zobec, Borna</t>
  </si>
  <si>
    <t>Večei, Borna (oš)</t>
  </si>
  <si>
    <t>Last, Bruno</t>
  </si>
  <si>
    <t>Požega</t>
  </si>
  <si>
    <t>Rešetar, Jakov (oš)</t>
  </si>
  <si>
    <t>Rajić, Antun</t>
  </si>
  <si>
    <t>Last, Ivan</t>
  </si>
  <si>
    <t>Marinović, Lovro</t>
  </si>
  <si>
    <t>Radić, Mihaela (oš)</t>
  </si>
  <si>
    <t>Špoler, Marko</t>
  </si>
  <si>
    <t>Kantor, Filip</t>
  </si>
  <si>
    <t>F1N150</t>
  </si>
  <si>
    <t>Milić, Slobodan</t>
  </si>
  <si>
    <t>AK Trstenik</t>
  </si>
  <si>
    <t>Špehar, Dominik</t>
  </si>
  <si>
    <t>Horvatin, Mladen</t>
  </si>
  <si>
    <t>Rešetar , Jakov (oš)</t>
  </si>
  <si>
    <t>Državno prvenstvo</t>
  </si>
  <si>
    <t>Tucman 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</si>
</sst>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h:mm;@"/>
    <numFmt numFmtId="166" formatCode="[$-F400]h:mm:ss\ AM/PM"/>
  </numFmts>
  <fonts count="28" x14ac:knownFonts="1">
    <font>
      <sz val="10"/>
      <color rgb="FF000000"/>
      <name val="Arial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84D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b/>
      <sz val="24"/>
      <color theme="1"/>
      <name val="Arial"/>
      <family val="2"/>
    </font>
    <font>
      <sz val="11"/>
      <name val="Arial"/>
      <family val="2"/>
      <charset val="238"/>
    </font>
    <font>
      <b/>
      <sz val="22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0084D1"/>
      <name val="Arial"/>
      <family val="2"/>
      <charset val="238"/>
    </font>
    <font>
      <sz val="12"/>
      <color rgb="FF292B2C"/>
      <name val="Arial"/>
      <family val="2"/>
      <charset val="238"/>
    </font>
    <font>
      <sz val="11"/>
      <color rgb="FF292B2C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2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name val="Arial"/>
      <family val="2"/>
      <charset val="238"/>
    </font>
    <font>
      <sz val="12"/>
      <color rgb="FF292B2C"/>
      <name val="Calibri"/>
      <family val="2"/>
      <charset val="238"/>
    </font>
    <font>
      <sz val="12"/>
      <color rgb="FF292B2C"/>
      <name val="Segoe UI"/>
      <family val="2"/>
      <charset val="238"/>
    </font>
    <font>
      <sz val="11"/>
      <color rgb="FF292B2C"/>
      <name val="Segoe UI"/>
      <family val="2"/>
      <charset val="238"/>
    </font>
    <font>
      <sz val="12"/>
      <name val="Segoe UI"/>
      <family val="2"/>
      <charset val="238"/>
    </font>
    <font>
      <sz val="11"/>
      <name val="Segoe U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rgb="FFFFFF66"/>
      </patternFill>
    </fill>
    <fill>
      <patternFill patternType="solid">
        <fgColor theme="5" tint="0.59999389629810485"/>
        <bgColor rgb="FFFFCC99"/>
      </patternFill>
    </fill>
    <fill>
      <patternFill patternType="solid">
        <fgColor rgb="FFFFFF66"/>
        <bgColor rgb="FFFFFF66"/>
      </patternFill>
    </fill>
    <fill>
      <patternFill patternType="solid">
        <fgColor rgb="FFFFCC99"/>
        <bgColor rgb="FFFFCC99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0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5" fillId="0" borderId="1" xfId="0" applyNumberFormat="1" applyFont="1" applyBorder="1"/>
    <xf numFmtId="0" fontId="6" fillId="0" borderId="0" xfId="0" applyFont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wrapText="1"/>
    </xf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8" fillId="2" borderId="6" xfId="0" applyFont="1" applyFill="1" applyBorder="1" applyAlignment="1">
      <alignment horizontal="left"/>
    </xf>
    <xf numFmtId="0" fontId="8" fillId="2" borderId="6" xfId="0" applyFont="1" applyFill="1" applyBorder="1" applyAlignment="1">
      <alignment horizontal="center"/>
    </xf>
    <xf numFmtId="2" fontId="4" fillId="0" borderId="4" xfId="0" applyNumberFormat="1" applyFont="1" applyBorder="1"/>
    <xf numFmtId="0" fontId="0" fillId="0" borderId="3" xfId="0" applyFont="1" applyFill="1" applyBorder="1" applyAlignment="1">
      <alignment horizontal="center" wrapText="1"/>
    </xf>
    <xf numFmtId="0" fontId="13" fillId="0" borderId="0" xfId="0" applyFont="1" applyAlignment="1"/>
    <xf numFmtId="0" fontId="15" fillId="0" borderId="0" xfId="0" applyFont="1"/>
    <xf numFmtId="0" fontId="6" fillId="2" borderId="1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0" borderId="6" xfId="0" applyFont="1" applyFill="1" applyBorder="1" applyAlignment="1">
      <alignment vertical="top" wrapText="1"/>
    </xf>
    <xf numFmtId="0" fontId="18" fillId="3" borderId="6" xfId="0" applyFont="1" applyFill="1" applyBorder="1" applyAlignment="1">
      <alignment horizontal="center" vertical="top" wrapText="1"/>
    </xf>
    <xf numFmtId="0" fontId="17" fillId="3" borderId="6" xfId="0" applyFont="1" applyFill="1" applyBorder="1" applyAlignment="1">
      <alignment horizontal="center" vertical="top" wrapText="1"/>
    </xf>
    <xf numFmtId="0" fontId="17" fillId="3" borderId="6" xfId="0" applyFont="1" applyFill="1" applyBorder="1" applyAlignment="1">
      <alignment vertical="top" wrapText="1"/>
    </xf>
    <xf numFmtId="2" fontId="14" fillId="0" borderId="4" xfId="0" applyNumberFormat="1" applyFont="1" applyBorder="1"/>
    <xf numFmtId="2" fontId="16" fillId="0" borderId="1" xfId="0" applyNumberFormat="1" applyFont="1" applyBorder="1"/>
    <xf numFmtId="0" fontId="21" fillId="0" borderId="0" xfId="0" applyFont="1"/>
    <xf numFmtId="0" fontId="6" fillId="0" borderId="3" xfId="0" applyFont="1" applyFill="1" applyBorder="1" applyAlignment="1">
      <alignment horizontal="center" wrapText="1"/>
    </xf>
    <xf numFmtId="164" fontId="19" fillId="0" borderId="1" xfId="0" applyNumberFormat="1" applyFont="1" applyBorder="1"/>
    <xf numFmtId="0" fontId="22" fillId="0" borderId="6" xfId="0" applyFont="1" applyFill="1" applyBorder="1" applyAlignment="1">
      <alignment vertical="top" wrapText="1"/>
    </xf>
    <xf numFmtId="0" fontId="22" fillId="3" borderId="6" xfId="0" applyFont="1" applyFill="1" applyBorder="1" applyAlignment="1">
      <alignment horizontal="center" vertical="top" wrapText="1"/>
    </xf>
    <xf numFmtId="0" fontId="22" fillId="3" borderId="6" xfId="0" applyFont="1" applyFill="1" applyBorder="1" applyAlignment="1">
      <alignment vertical="top" wrapText="1"/>
    </xf>
    <xf numFmtId="0" fontId="6" fillId="0" borderId="0" xfId="0" applyFont="1" applyAlignment="1">
      <alignment horizontal="center"/>
    </xf>
    <xf numFmtId="0" fontId="11" fillId="3" borderId="6" xfId="0" applyFont="1" applyFill="1" applyBorder="1" applyAlignment="1">
      <alignment horizontal="center" vertical="top" wrapText="1"/>
    </xf>
    <xf numFmtId="0" fontId="22" fillId="4" borderId="6" xfId="0" applyFont="1" applyFill="1" applyBorder="1" applyAlignment="1">
      <alignment vertical="top" wrapText="1"/>
    </xf>
    <xf numFmtId="0" fontId="17" fillId="4" borderId="6" xfId="0" applyFont="1" applyFill="1" applyBorder="1" applyAlignment="1">
      <alignment vertical="top" wrapText="1"/>
    </xf>
    <xf numFmtId="2" fontId="19" fillId="0" borderId="3" xfId="0" applyNumberFormat="1" applyFont="1" applyBorder="1"/>
    <xf numFmtId="2" fontId="6" fillId="0" borderId="0" xfId="0" applyNumberFormat="1" applyFont="1" applyAlignment="1"/>
    <xf numFmtId="0" fontId="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2" fontId="14" fillId="4" borderId="4" xfId="0" applyNumberFormat="1" applyFont="1" applyFill="1" applyBorder="1"/>
    <xf numFmtId="165" fontId="6" fillId="0" borderId="0" xfId="0" applyNumberFormat="1" applyFont="1" applyAlignment="1"/>
    <xf numFmtId="0" fontId="6" fillId="0" borderId="0" xfId="0" applyNumberFormat="1" applyFont="1" applyAlignment="1"/>
    <xf numFmtId="0" fontId="6" fillId="0" borderId="6" xfId="0" applyFont="1" applyBorder="1" applyAlignment="1"/>
    <xf numFmtId="2" fontId="6" fillId="0" borderId="6" xfId="0" applyNumberFormat="1" applyFont="1" applyBorder="1" applyAlignment="1"/>
    <xf numFmtId="46" fontId="6" fillId="0" borderId="6" xfId="0" applyNumberFormat="1" applyFont="1" applyBorder="1" applyAlignment="1"/>
    <xf numFmtId="21" fontId="6" fillId="0" borderId="6" xfId="0" applyNumberFormat="1" applyFont="1" applyBorder="1" applyAlignment="1"/>
    <xf numFmtId="166" fontId="6" fillId="0" borderId="6" xfId="0" applyNumberFormat="1" applyFont="1" applyBorder="1" applyAlignment="1"/>
    <xf numFmtId="0" fontId="6" fillId="6" borderId="6" xfId="0" applyFont="1" applyFill="1" applyBorder="1" applyAlignment="1"/>
    <xf numFmtId="0" fontId="6" fillId="6" borderId="6" xfId="0" applyNumberFormat="1" applyFont="1" applyFill="1" applyBorder="1" applyAlignment="1"/>
    <xf numFmtId="0" fontId="8" fillId="2" borderId="7" xfId="0" applyFont="1" applyFill="1" applyBorder="1" applyAlignment="1">
      <alignment horizontal="center"/>
    </xf>
    <xf numFmtId="0" fontId="14" fillId="2" borderId="6" xfId="0" applyFont="1" applyFill="1" applyBorder="1"/>
    <xf numFmtId="0" fontId="2" fillId="2" borderId="7" xfId="0" applyFont="1" applyFill="1" applyBorder="1" applyAlignment="1">
      <alignment horizontal="center"/>
    </xf>
    <xf numFmtId="0" fontId="4" fillId="2" borderId="6" xfId="0" applyFont="1" applyFill="1" applyBorder="1"/>
    <xf numFmtId="0" fontId="14" fillId="7" borderId="1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14" fillId="8" borderId="8" xfId="0" applyFont="1" applyFill="1" applyBorder="1" applyAlignment="1">
      <alignment horizontal="center"/>
    </xf>
    <xf numFmtId="0" fontId="14" fillId="8" borderId="1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6" fillId="4" borderId="0" xfId="0" applyFont="1" applyFill="1" applyAlignment="1"/>
    <xf numFmtId="164" fontId="19" fillId="0" borderId="3" xfId="0" applyNumberFormat="1" applyFont="1" applyBorder="1"/>
    <xf numFmtId="0" fontId="0" fillId="6" borderId="6" xfId="0" applyFont="1" applyFill="1" applyBorder="1" applyAlignment="1"/>
    <xf numFmtId="0" fontId="6" fillId="6" borderId="6" xfId="0" applyFont="1" applyFill="1" applyBorder="1" applyAlignment="1">
      <alignment wrapText="1"/>
    </xf>
    <xf numFmtId="46" fontId="6" fillId="0" borderId="6" xfId="0" applyNumberFormat="1" applyFont="1" applyBorder="1" applyAlignment="1">
      <alignment wrapText="1"/>
    </xf>
    <xf numFmtId="21" fontId="6" fillId="0" borderId="6" xfId="0" applyNumberFormat="1" applyFont="1" applyBorder="1" applyAlignment="1">
      <alignment wrapText="1"/>
    </xf>
    <xf numFmtId="0" fontId="0" fillId="2" borderId="1" xfId="0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 wrapText="1"/>
    </xf>
    <xf numFmtId="0" fontId="24" fillId="0" borderId="6" xfId="0" applyFont="1" applyBorder="1" applyAlignment="1">
      <alignment vertical="top" wrapText="1"/>
    </xf>
    <xf numFmtId="0" fontId="25" fillId="3" borderId="6" xfId="0" applyFont="1" applyFill="1" applyBorder="1" applyAlignment="1">
      <alignment horizontal="center" vertical="top" wrapText="1"/>
    </xf>
    <xf numFmtId="0" fontId="24" fillId="3" borderId="6" xfId="0" applyFont="1" applyFill="1" applyBorder="1" applyAlignment="1">
      <alignment horizontal="center" vertical="top" wrapText="1"/>
    </xf>
    <xf numFmtId="0" fontId="24" fillId="3" borderId="6" xfId="0" applyFont="1" applyFill="1" applyBorder="1" applyAlignment="1">
      <alignment vertical="top" wrapText="1"/>
    </xf>
    <xf numFmtId="2" fontId="3" fillId="0" borderId="1" xfId="0" applyNumberFormat="1" applyFont="1" applyBorder="1"/>
    <xf numFmtId="2" fontId="5" fillId="0" borderId="1" xfId="0" applyNumberFormat="1" applyFont="1" applyBorder="1"/>
    <xf numFmtId="0" fontId="25" fillId="3" borderId="6" xfId="0" applyFont="1" applyFill="1" applyBorder="1" applyAlignment="1">
      <alignment vertical="top" wrapText="1"/>
    </xf>
    <xf numFmtId="0" fontId="4" fillId="2" borderId="2" xfId="0" applyFont="1" applyFill="1" applyBorder="1"/>
    <xf numFmtId="0" fontId="2" fillId="2" borderId="6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26" fillId="0" borderId="6" xfId="0" applyFont="1" applyBorder="1" applyAlignment="1">
      <alignment vertical="top" wrapText="1"/>
    </xf>
    <xf numFmtId="0" fontId="27" fillId="3" borderId="6" xfId="0" applyFont="1" applyFill="1" applyBorder="1" applyAlignment="1">
      <alignment vertical="top" wrapText="1"/>
    </xf>
    <xf numFmtId="0" fontId="26" fillId="3" borderId="6" xfId="0" applyFont="1" applyFill="1" applyBorder="1" applyAlignment="1">
      <alignment horizontal="center" vertical="top" wrapText="1"/>
    </xf>
    <xf numFmtId="0" fontId="26" fillId="3" borderId="6" xfId="0" applyFont="1" applyFill="1" applyBorder="1" applyAlignment="1">
      <alignment vertical="top" wrapText="1"/>
    </xf>
    <xf numFmtId="0" fontId="11" fillId="3" borderId="6" xfId="0" applyFont="1" applyFill="1" applyBorder="1"/>
    <xf numFmtId="20" fontId="0" fillId="0" borderId="0" xfId="0" applyNumberFormat="1" applyFont="1" applyAlignment="1"/>
    <xf numFmtId="0" fontId="0" fillId="0" borderId="10" xfId="0" applyFont="1" applyFill="1" applyBorder="1" applyAlignment="1">
      <alignment horizontal="center" wrapText="1"/>
    </xf>
    <xf numFmtId="0" fontId="22" fillId="0" borderId="11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horizontal="center" vertical="top" wrapText="1"/>
    </xf>
    <xf numFmtId="0" fontId="22" fillId="3" borderId="11" xfId="0" applyFont="1" applyFill="1" applyBorder="1" applyAlignment="1">
      <alignment horizontal="center" vertical="top" wrapText="1"/>
    </xf>
    <xf numFmtId="2" fontId="4" fillId="0" borderId="12" xfId="0" applyNumberFormat="1" applyFont="1" applyBorder="1"/>
    <xf numFmtId="164" fontId="3" fillId="0" borderId="9" xfId="0" applyNumberFormat="1" applyFont="1" applyBorder="1"/>
    <xf numFmtId="164" fontId="5" fillId="0" borderId="9" xfId="0" applyNumberFormat="1" applyFont="1" applyBorder="1"/>
    <xf numFmtId="0" fontId="7" fillId="0" borderId="6" xfId="0" applyFont="1" applyBorder="1" applyAlignment="1"/>
    <xf numFmtId="164" fontId="3" fillId="0" borderId="6" xfId="0" applyNumberFormat="1" applyFont="1" applyBorder="1"/>
    <xf numFmtId="164" fontId="5" fillId="0" borderId="6" xfId="0" applyNumberFormat="1" applyFont="1" applyBorder="1"/>
    <xf numFmtId="0" fontId="7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wrapText="1"/>
    </xf>
    <xf numFmtId="0" fontId="22" fillId="3" borderId="11" xfId="0" applyFont="1" applyFill="1" applyBorder="1" applyAlignment="1">
      <alignment vertical="top" wrapText="1"/>
    </xf>
    <xf numFmtId="0" fontId="0" fillId="0" borderId="4" xfId="0" applyFont="1" applyBorder="1" applyAlignment="1"/>
    <xf numFmtId="2" fontId="4" fillId="0" borderId="6" xfId="0" applyNumberFormat="1" applyFont="1" applyBorder="1"/>
    <xf numFmtId="46" fontId="0" fillId="0" borderId="0" xfId="0" applyNumberFormat="1" applyFont="1" applyAlignment="1"/>
    <xf numFmtId="46" fontId="0" fillId="0" borderId="2" xfId="0" applyNumberFormat="1" applyFont="1" applyFill="1" applyBorder="1" applyAlignment="1"/>
    <xf numFmtId="166" fontId="0" fillId="0" borderId="0" xfId="0" applyNumberFormat="1" applyFont="1" applyAlignment="1"/>
    <xf numFmtId="0" fontId="6" fillId="0" borderId="6" xfId="0" applyFont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no" xfId="0" builtinId="0"/>
  </cellStyles>
  <dxfs count="48"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  <dxf>
      <font>
        <color rgb="FF808080"/>
      </font>
      <fill>
        <patternFill patternType="none"/>
      </fill>
    </dxf>
  </dxfs>
  <tableStyles count="0" defaultTableStyle="TableStyleMedium9" defaultPivotStyle="PivotStyleLight16"/>
  <colors>
    <mruColors>
      <color rgb="FFF9F995"/>
      <color rgb="FF6CF0DA"/>
      <color rgb="FF81E7DB"/>
      <color rgb="FF44DCCA"/>
      <color rgb="FF9966FF"/>
      <color rgb="FFFF33CC"/>
      <color rgb="FFFFFFFF"/>
      <color rgb="FF1189BF"/>
      <color rgb="FF1CE4B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342E-6F8F-4CED-AAC1-1F5C1F0FE398}">
  <dimension ref="A1:Q960"/>
  <sheetViews>
    <sheetView tabSelected="1" topLeftCell="A4" zoomScale="110" zoomScaleNormal="110" workbookViewId="0">
      <selection activeCell="H21" sqref="H21"/>
    </sheetView>
  </sheetViews>
  <sheetFormatPr defaultColWidth="14.44140625" defaultRowHeight="15" customHeight="1" x14ac:dyDescent="0.25"/>
  <cols>
    <col min="1" max="1" width="3" style="5" customWidth="1"/>
    <col min="2" max="2" width="9.33203125" style="5" customWidth="1"/>
    <col min="3" max="3" width="17.88671875" style="5" customWidth="1"/>
    <col min="4" max="4" width="8.5546875" style="5" customWidth="1"/>
    <col min="5" max="5" width="6.33203125" style="5" customWidth="1"/>
    <col min="6" max="6" width="14.44140625" style="5" customWidth="1"/>
    <col min="7" max="13" width="7.5546875" style="5" customWidth="1"/>
    <col min="14" max="14" width="7.88671875" style="5" customWidth="1"/>
    <col min="15" max="15" width="6.33203125" style="5" customWidth="1"/>
    <col min="16" max="16" width="8.44140625" style="5" customWidth="1"/>
    <col min="17" max="24" width="8" style="5" customWidth="1"/>
    <col min="25" max="16384" width="14.44140625" style="5"/>
  </cols>
  <sheetData>
    <row r="1" spans="1:17" ht="17.100000000000001" customHeight="1" x14ac:dyDescent="0.4">
      <c r="C1" s="110" t="s">
        <v>12</v>
      </c>
      <c r="D1" s="6"/>
      <c r="E1" s="6"/>
      <c r="F1" s="112" t="s">
        <v>11</v>
      </c>
      <c r="G1" s="112"/>
      <c r="H1" s="112"/>
      <c r="I1" s="112"/>
      <c r="J1" s="14"/>
      <c r="K1" s="14"/>
    </row>
    <row r="2" spans="1:17" ht="17.100000000000001" customHeight="1" x14ac:dyDescent="0.4">
      <c r="B2" s="6"/>
      <c r="C2" s="110"/>
      <c r="D2" s="6"/>
      <c r="E2" s="6"/>
      <c r="F2" s="112"/>
      <c r="G2" s="112"/>
      <c r="H2" s="112"/>
      <c r="I2" s="112"/>
      <c r="J2" s="14"/>
      <c r="K2" s="14"/>
    </row>
    <row r="3" spans="1:17" ht="17.100000000000001" customHeight="1" x14ac:dyDescent="0.25">
      <c r="B3" s="6"/>
      <c r="C3" s="6"/>
      <c r="D3" s="6"/>
      <c r="E3" s="6"/>
      <c r="F3" s="15"/>
      <c r="G3" s="111"/>
      <c r="H3" s="111"/>
    </row>
    <row r="4" spans="1:17" ht="15" customHeight="1" x14ac:dyDescent="0.25">
      <c r="A4" s="16"/>
      <c r="B4" s="17" t="s">
        <v>0</v>
      </c>
      <c r="C4" s="10" t="s">
        <v>1</v>
      </c>
      <c r="D4" s="10" t="s">
        <v>18</v>
      </c>
      <c r="E4" s="11" t="s">
        <v>21</v>
      </c>
      <c r="F4" s="10" t="s">
        <v>2</v>
      </c>
      <c r="G4" s="18" t="s">
        <v>3</v>
      </c>
      <c r="H4" s="19" t="s">
        <v>4</v>
      </c>
      <c r="I4" s="19" t="s">
        <v>5</v>
      </c>
      <c r="J4" s="19" t="s">
        <v>6</v>
      </c>
      <c r="K4" s="19" t="s">
        <v>7</v>
      </c>
      <c r="L4" s="19" t="s">
        <v>8</v>
      </c>
      <c r="M4" s="20" t="s">
        <v>9</v>
      </c>
      <c r="N4" s="17" t="s">
        <v>16</v>
      </c>
      <c r="O4" s="49"/>
      <c r="P4" s="49"/>
    </row>
    <row r="5" spans="1:17" ht="15" customHeight="1" x14ac:dyDescent="0.25">
      <c r="A5" s="55">
        <v>1</v>
      </c>
      <c r="B5" s="21" t="s">
        <v>12</v>
      </c>
      <c r="C5" s="35" t="s">
        <v>39</v>
      </c>
      <c r="D5" s="34" t="s">
        <v>37</v>
      </c>
      <c r="E5" s="31" t="s">
        <v>22</v>
      </c>
      <c r="F5" s="32" t="s">
        <v>38</v>
      </c>
      <c r="G5" s="25">
        <v>14</v>
      </c>
      <c r="H5" s="25">
        <v>1144</v>
      </c>
      <c r="I5" s="25">
        <v>1208</v>
      </c>
      <c r="J5" s="25"/>
      <c r="K5" s="25"/>
      <c r="L5" s="25"/>
      <c r="M5" s="26">
        <f t="shared" ref="M5:M10" si="0">SUM(G5:L5)</f>
        <v>2366</v>
      </c>
      <c r="N5" s="37">
        <f t="shared" ref="N5:N10" si="1">LARGE(G5:L5,1)+LARGE(G5:L5,2)</f>
        <v>2352</v>
      </c>
      <c r="O5" s="44">
        <f>N5/60</f>
        <v>39.200000000000003</v>
      </c>
      <c r="P5" s="46">
        <v>1.6333333333333335</v>
      </c>
      <c r="Q5" s="38"/>
    </row>
    <row r="6" spans="1:17" ht="15" customHeight="1" x14ac:dyDescent="0.25">
      <c r="A6" s="55">
        <v>2</v>
      </c>
      <c r="B6" s="21" t="s">
        <v>12</v>
      </c>
      <c r="C6" s="35" t="s">
        <v>33</v>
      </c>
      <c r="D6" s="34" t="s">
        <v>34</v>
      </c>
      <c r="E6" s="31" t="s">
        <v>22</v>
      </c>
      <c r="F6" s="32" t="s">
        <v>35</v>
      </c>
      <c r="G6" s="25">
        <v>502</v>
      </c>
      <c r="H6" s="25">
        <v>918</v>
      </c>
      <c r="I6" s="25">
        <v>981</v>
      </c>
      <c r="J6" s="25"/>
      <c r="K6" s="25"/>
      <c r="L6" s="25"/>
      <c r="M6" s="26">
        <f t="shared" si="0"/>
        <v>2401</v>
      </c>
      <c r="N6" s="37">
        <f t="shared" si="1"/>
        <v>1899</v>
      </c>
      <c r="O6" s="44">
        <f t="shared" ref="O6:O10" si="2">N6/60</f>
        <v>31.65</v>
      </c>
      <c r="P6" s="46">
        <v>1.3187499999999999</v>
      </c>
      <c r="Q6" s="38"/>
    </row>
    <row r="7" spans="1:17" ht="15" customHeight="1" x14ac:dyDescent="0.25">
      <c r="A7" s="55">
        <v>3</v>
      </c>
      <c r="B7" s="21" t="s">
        <v>12</v>
      </c>
      <c r="C7" s="35" t="s">
        <v>36</v>
      </c>
      <c r="D7" s="34" t="s">
        <v>37</v>
      </c>
      <c r="E7" s="31" t="s">
        <v>22</v>
      </c>
      <c r="F7" s="32" t="s">
        <v>38</v>
      </c>
      <c r="G7" s="25">
        <v>45.45</v>
      </c>
      <c r="H7" s="25">
        <v>690</v>
      </c>
      <c r="I7" s="25">
        <v>655.16999999999996</v>
      </c>
      <c r="J7" s="25">
        <v>253</v>
      </c>
      <c r="K7" s="25">
        <v>786</v>
      </c>
      <c r="L7" s="25">
        <v>590</v>
      </c>
      <c r="M7" s="26">
        <f t="shared" si="0"/>
        <v>3019.62</v>
      </c>
      <c r="N7" s="37">
        <f t="shared" si="1"/>
        <v>1476</v>
      </c>
      <c r="O7" s="44">
        <f t="shared" si="2"/>
        <v>24.6</v>
      </c>
      <c r="P7" s="46">
        <v>1.0250000000000001</v>
      </c>
    </row>
    <row r="8" spans="1:17" ht="15" customHeight="1" x14ac:dyDescent="0.25">
      <c r="A8" s="55">
        <v>4</v>
      </c>
      <c r="B8" s="21" t="s">
        <v>12</v>
      </c>
      <c r="C8" s="35" t="s">
        <v>40</v>
      </c>
      <c r="D8" s="34" t="s">
        <v>37</v>
      </c>
      <c r="E8" s="31" t="s">
        <v>22</v>
      </c>
      <c r="F8" s="32" t="s">
        <v>41</v>
      </c>
      <c r="G8" s="25">
        <v>535</v>
      </c>
      <c r="H8" s="25">
        <v>554</v>
      </c>
      <c r="I8" s="25">
        <v>534</v>
      </c>
      <c r="J8" s="25">
        <v>568</v>
      </c>
      <c r="K8" s="25">
        <v>573</v>
      </c>
      <c r="L8" s="25">
        <v>574</v>
      </c>
      <c r="M8" s="26">
        <f t="shared" si="0"/>
        <v>3338</v>
      </c>
      <c r="N8" s="37">
        <f t="shared" si="1"/>
        <v>1147</v>
      </c>
      <c r="O8" s="44">
        <f t="shared" si="2"/>
        <v>19.116666666666667</v>
      </c>
      <c r="P8" s="48">
        <v>0.79652777777777783</v>
      </c>
    </row>
    <row r="9" spans="1:17" ht="15" customHeight="1" x14ac:dyDescent="0.25">
      <c r="A9" s="55">
        <v>5</v>
      </c>
      <c r="B9" s="21" t="s">
        <v>12</v>
      </c>
      <c r="C9" s="36" t="s">
        <v>42</v>
      </c>
      <c r="D9" s="22" t="s">
        <v>37</v>
      </c>
      <c r="E9" s="23" t="s">
        <v>22</v>
      </c>
      <c r="F9" s="24" t="s">
        <v>43</v>
      </c>
      <c r="G9" s="25">
        <v>356</v>
      </c>
      <c r="H9" s="25">
        <v>556</v>
      </c>
      <c r="I9" s="25">
        <v>302</v>
      </c>
      <c r="J9" s="25"/>
      <c r="K9" s="25"/>
      <c r="L9" s="25"/>
      <c r="M9" s="26">
        <f t="shared" si="0"/>
        <v>1214</v>
      </c>
      <c r="N9" s="37">
        <f t="shared" si="1"/>
        <v>912</v>
      </c>
      <c r="O9" s="44">
        <f t="shared" si="2"/>
        <v>15.2</v>
      </c>
      <c r="P9" s="48">
        <v>0.6333333333333333</v>
      </c>
    </row>
    <row r="10" spans="1:17" ht="15" customHeight="1" x14ac:dyDescent="0.25">
      <c r="A10" s="55">
        <v>6</v>
      </c>
      <c r="B10" s="21" t="s">
        <v>12</v>
      </c>
      <c r="C10" s="30" t="s">
        <v>44</v>
      </c>
      <c r="D10" s="34" t="s">
        <v>37</v>
      </c>
      <c r="E10" s="31" t="s">
        <v>22</v>
      </c>
      <c r="F10" s="24" t="s">
        <v>43</v>
      </c>
      <c r="G10" s="25">
        <v>11.8</v>
      </c>
      <c r="H10" s="25">
        <v>276</v>
      </c>
      <c r="I10" s="25">
        <v>89</v>
      </c>
      <c r="J10" s="25">
        <v>379</v>
      </c>
      <c r="K10" s="25">
        <v>514</v>
      </c>
      <c r="L10" s="25"/>
      <c r="M10" s="26">
        <f t="shared" si="0"/>
        <v>1269.8</v>
      </c>
      <c r="N10" s="37">
        <f t="shared" si="1"/>
        <v>893</v>
      </c>
      <c r="O10" s="44">
        <f t="shared" si="2"/>
        <v>14.883333333333333</v>
      </c>
      <c r="P10" s="48">
        <v>0.62013888888888891</v>
      </c>
    </row>
    <row r="11" spans="1:17" ht="15" customHeight="1" x14ac:dyDescent="0.25">
      <c r="D11" s="5" t="s">
        <v>10</v>
      </c>
    </row>
    <row r="14" spans="1:17" ht="15" customHeight="1" x14ac:dyDescent="0.25">
      <c r="A14" s="49"/>
      <c r="B14" s="109" t="s">
        <v>48</v>
      </c>
      <c r="C14" s="113"/>
      <c r="D14" s="49"/>
      <c r="E14" s="49"/>
      <c r="F14" s="49"/>
    </row>
    <row r="15" spans="1:17" ht="15" customHeight="1" x14ac:dyDescent="0.25">
      <c r="A15" s="56">
        <v>1</v>
      </c>
      <c r="B15" s="108" t="s">
        <v>38</v>
      </c>
      <c r="C15" s="108"/>
      <c r="D15" s="45">
        <f>N5+N7</f>
        <v>3828</v>
      </c>
      <c r="E15" s="44">
        <f>D15/60</f>
        <v>63.8</v>
      </c>
      <c r="F15" s="46">
        <v>2.6583333333333332</v>
      </c>
    </row>
    <row r="16" spans="1:17" ht="15" customHeight="1" x14ac:dyDescent="0.25">
      <c r="A16" s="56">
        <v>2</v>
      </c>
      <c r="B16" s="108" t="s">
        <v>35</v>
      </c>
      <c r="C16" s="108"/>
      <c r="D16" s="45">
        <f>N6</f>
        <v>1899</v>
      </c>
      <c r="E16" s="44">
        <f t="shared" ref="E16:E18" si="3">D16/60</f>
        <v>31.65</v>
      </c>
      <c r="F16" s="46">
        <v>1.3187499999999999</v>
      </c>
    </row>
    <row r="17" spans="1:14" ht="15" customHeight="1" x14ac:dyDescent="0.25">
      <c r="A17" s="56">
        <v>3</v>
      </c>
      <c r="B17" s="108" t="s">
        <v>43</v>
      </c>
      <c r="C17" s="108"/>
      <c r="D17" s="45">
        <f>N7</f>
        <v>1476</v>
      </c>
      <c r="E17" s="44">
        <f t="shared" si="3"/>
        <v>24.6</v>
      </c>
      <c r="F17" s="46">
        <v>1.2528703703703703</v>
      </c>
    </row>
    <row r="18" spans="1:14" ht="15" customHeight="1" x14ac:dyDescent="0.25">
      <c r="A18" s="56">
        <v>4</v>
      </c>
      <c r="B18" s="108" t="s">
        <v>41</v>
      </c>
      <c r="C18" s="108"/>
      <c r="D18" s="45">
        <f>N8</f>
        <v>1147</v>
      </c>
      <c r="E18" s="44">
        <f t="shared" si="3"/>
        <v>19.116666666666667</v>
      </c>
      <c r="F18" s="47">
        <v>0.79655092592592591</v>
      </c>
      <c r="M18" s="42"/>
      <c r="N18" s="42"/>
    </row>
    <row r="19" spans="1:14" ht="15" customHeight="1" x14ac:dyDescent="0.25">
      <c r="F19" s="43"/>
    </row>
    <row r="20" spans="1:14" ht="15" customHeight="1" x14ac:dyDescent="0.25">
      <c r="F20" s="43"/>
    </row>
    <row r="21" spans="1:14" ht="15" customHeight="1" x14ac:dyDescent="0.25">
      <c r="A21" s="49"/>
      <c r="B21" s="109" t="s">
        <v>49</v>
      </c>
      <c r="C21" s="109"/>
      <c r="D21" s="49"/>
      <c r="E21" s="49"/>
      <c r="F21" s="50"/>
    </row>
    <row r="22" spans="1:14" ht="15" customHeight="1" x14ac:dyDescent="0.25">
      <c r="A22" s="56">
        <v>1</v>
      </c>
      <c r="B22" s="108" t="s">
        <v>38</v>
      </c>
      <c r="C22" s="108"/>
      <c r="D22" s="45">
        <f>D15</f>
        <v>3828</v>
      </c>
      <c r="E22" s="44">
        <f>D22/60</f>
        <v>63.8</v>
      </c>
      <c r="F22" s="46">
        <v>2.6583333333333332</v>
      </c>
    </row>
    <row r="23" spans="1:14" ht="15" customHeight="1" x14ac:dyDescent="0.25">
      <c r="A23" s="56">
        <v>2</v>
      </c>
      <c r="B23" s="108" t="s">
        <v>43</v>
      </c>
      <c r="C23" s="108"/>
      <c r="D23" s="45">
        <f>D17</f>
        <v>1476</v>
      </c>
      <c r="E23" s="44">
        <f t="shared" ref="E23:E24" si="4">D23/60</f>
        <v>24.6</v>
      </c>
      <c r="F23" s="46">
        <v>1.2528703703703703</v>
      </c>
    </row>
    <row r="24" spans="1:14" ht="15" customHeight="1" x14ac:dyDescent="0.25">
      <c r="A24" s="56">
        <v>3</v>
      </c>
      <c r="B24" s="108" t="s">
        <v>41</v>
      </c>
      <c r="C24" s="108"/>
      <c r="D24" s="45">
        <f>D18</f>
        <v>1147</v>
      </c>
      <c r="E24" s="44">
        <f t="shared" si="4"/>
        <v>19.116666666666667</v>
      </c>
      <c r="F24" s="47">
        <v>0.79655092592592591</v>
      </c>
    </row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</sheetData>
  <mergeCells count="12">
    <mergeCell ref="C1:C2"/>
    <mergeCell ref="G3:H3"/>
    <mergeCell ref="F1:I2"/>
    <mergeCell ref="B14:C14"/>
    <mergeCell ref="B15:C15"/>
    <mergeCell ref="B23:C23"/>
    <mergeCell ref="B24:C24"/>
    <mergeCell ref="B16:C16"/>
    <mergeCell ref="B17:C17"/>
    <mergeCell ref="B18:C18"/>
    <mergeCell ref="B21:C21"/>
    <mergeCell ref="B22:C22"/>
  </mergeCells>
  <conditionalFormatting sqref="G5:L10">
    <cfRule type="cellIs" dxfId="47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 xml:space="preserve">&amp;C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51"/>
  <sheetViews>
    <sheetView zoomScaleNormal="100" workbookViewId="0">
      <selection activeCell="E25" sqref="E25"/>
    </sheetView>
  </sheetViews>
  <sheetFormatPr defaultColWidth="14.44140625" defaultRowHeight="15" customHeight="1" x14ac:dyDescent="0.25"/>
  <cols>
    <col min="1" max="1" width="3" style="5" customWidth="1"/>
    <col min="2" max="2" width="9.33203125" style="5" hidden="1" customWidth="1"/>
    <col min="3" max="3" width="23.44140625" style="5" customWidth="1"/>
    <col min="4" max="4" width="8.5546875" style="33" customWidth="1"/>
    <col min="5" max="5" width="6.33203125" style="5" customWidth="1"/>
    <col min="6" max="6" width="18.44140625" style="5" customWidth="1"/>
    <col min="7" max="13" width="7.6640625" style="5" customWidth="1"/>
    <col min="14" max="25" width="8" style="5" customWidth="1"/>
    <col min="26" max="16384" width="14.44140625" style="5"/>
  </cols>
  <sheetData>
    <row r="1" spans="1:20" ht="12" customHeight="1" x14ac:dyDescent="0.25">
      <c r="B1" s="7"/>
      <c r="C1" s="7"/>
      <c r="D1" s="6"/>
      <c r="E1" s="7"/>
    </row>
    <row r="2" spans="1:20" ht="17.100000000000001" customHeight="1" x14ac:dyDescent="0.25">
      <c r="B2" s="7"/>
      <c r="C2" s="114" t="s">
        <v>13</v>
      </c>
      <c r="D2" s="6"/>
      <c r="E2" s="7"/>
      <c r="F2" s="112" t="s">
        <v>11</v>
      </c>
      <c r="G2" s="112"/>
      <c r="H2" s="112"/>
      <c r="I2" s="112"/>
    </row>
    <row r="3" spans="1:20" ht="17.100000000000001" customHeight="1" x14ac:dyDescent="0.25">
      <c r="B3" s="7"/>
      <c r="C3" s="114"/>
      <c r="D3" s="6"/>
      <c r="E3" s="7"/>
      <c r="F3" s="112"/>
      <c r="G3" s="112"/>
      <c r="H3" s="112"/>
      <c r="I3" s="112"/>
      <c r="J3" s="27"/>
      <c r="K3" s="27"/>
    </row>
    <row r="4" spans="1:20" ht="17.100000000000001" customHeight="1" x14ac:dyDescent="0.25">
      <c r="G4" s="111"/>
      <c r="H4" s="111"/>
      <c r="T4" s="61"/>
    </row>
    <row r="5" spans="1:20" ht="15" customHeight="1" x14ac:dyDescent="0.25">
      <c r="A5" s="52"/>
      <c r="B5" s="51" t="s">
        <v>0</v>
      </c>
      <c r="C5" s="10" t="s">
        <v>1</v>
      </c>
      <c r="D5" s="11" t="s">
        <v>18</v>
      </c>
      <c r="E5" s="11" t="s">
        <v>21</v>
      </c>
      <c r="F5" s="10" t="s">
        <v>2</v>
      </c>
      <c r="G5" s="18" t="s">
        <v>3</v>
      </c>
      <c r="H5" s="19" t="s">
        <v>4</v>
      </c>
      <c r="I5" s="19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7" t="s">
        <v>16</v>
      </c>
      <c r="O5" s="49"/>
      <c r="T5" s="61"/>
    </row>
    <row r="6" spans="1:20" ht="15" customHeight="1" x14ac:dyDescent="0.25">
      <c r="A6" s="57">
        <v>1</v>
      </c>
      <c r="B6" s="28" t="s">
        <v>13</v>
      </c>
      <c r="C6" s="35" t="s">
        <v>39</v>
      </c>
      <c r="D6" s="34" t="s">
        <v>37</v>
      </c>
      <c r="E6" s="31" t="s">
        <v>22</v>
      </c>
      <c r="F6" s="32" t="s">
        <v>38</v>
      </c>
      <c r="G6" s="25">
        <v>7.07</v>
      </c>
      <c r="H6" s="25">
        <v>22.62</v>
      </c>
      <c r="I6" s="41">
        <v>19.600000000000001</v>
      </c>
      <c r="J6" s="25">
        <v>20.100000000000001</v>
      </c>
      <c r="K6" s="25">
        <v>22.63</v>
      </c>
      <c r="L6" s="41"/>
      <c r="M6" s="26">
        <f t="shared" ref="M6:M18" si="0">SUM(G6:L6)</f>
        <v>92.02000000000001</v>
      </c>
      <c r="N6" s="37">
        <f t="shared" ref="N6:N18" si="1">LARGE(G6:L6,1)+LARGE(G6:L6,2)</f>
        <v>45.25</v>
      </c>
      <c r="O6" s="46">
        <v>1.8854166666666667</v>
      </c>
      <c r="T6" s="61"/>
    </row>
    <row r="7" spans="1:20" ht="15" customHeight="1" x14ac:dyDescent="0.25">
      <c r="A7" s="58">
        <v>2</v>
      </c>
      <c r="B7" s="28" t="s">
        <v>13</v>
      </c>
      <c r="C7" s="36" t="s">
        <v>17</v>
      </c>
      <c r="D7" s="22" t="s">
        <v>19</v>
      </c>
      <c r="E7" s="23" t="s">
        <v>22</v>
      </c>
      <c r="F7" s="24" t="s">
        <v>20</v>
      </c>
      <c r="G7" s="25">
        <v>20.97</v>
      </c>
      <c r="H7" s="25">
        <v>21.07</v>
      </c>
      <c r="I7" s="41">
        <v>20.83</v>
      </c>
      <c r="J7" s="25">
        <v>22.82</v>
      </c>
      <c r="K7" s="25">
        <v>21.87</v>
      </c>
      <c r="L7" s="25">
        <v>13.06</v>
      </c>
      <c r="M7" s="26">
        <f t="shared" si="0"/>
        <v>120.62</v>
      </c>
      <c r="N7" s="37">
        <f t="shared" si="1"/>
        <v>44.69</v>
      </c>
      <c r="O7" s="46">
        <v>1.8618518518518519</v>
      </c>
      <c r="T7" s="61"/>
    </row>
    <row r="8" spans="1:20" ht="15" customHeight="1" x14ac:dyDescent="0.25">
      <c r="A8" s="57">
        <v>3</v>
      </c>
      <c r="B8" s="28" t="s">
        <v>13</v>
      </c>
      <c r="C8" s="35" t="s">
        <v>26</v>
      </c>
      <c r="D8" s="34" t="s">
        <v>27</v>
      </c>
      <c r="E8" s="31" t="s">
        <v>22</v>
      </c>
      <c r="F8" s="32" t="s">
        <v>28</v>
      </c>
      <c r="G8" s="25">
        <v>21.25</v>
      </c>
      <c r="H8" s="25">
        <v>21.07</v>
      </c>
      <c r="I8" s="41">
        <v>21.87</v>
      </c>
      <c r="J8" s="25">
        <v>0.55000000000000004</v>
      </c>
      <c r="K8" s="25">
        <v>22.1</v>
      </c>
      <c r="L8" s="25">
        <v>21.87</v>
      </c>
      <c r="M8" s="26">
        <f t="shared" si="0"/>
        <v>108.71000000000001</v>
      </c>
      <c r="N8" s="37">
        <f t="shared" si="1"/>
        <v>43.97</v>
      </c>
      <c r="O8" s="46">
        <v>1.8319675925925925</v>
      </c>
      <c r="T8" s="61"/>
    </row>
    <row r="9" spans="1:20" ht="15" customHeight="1" x14ac:dyDescent="0.25">
      <c r="A9" s="58">
        <v>4</v>
      </c>
      <c r="B9" s="28" t="s">
        <v>13</v>
      </c>
      <c r="C9" s="35" t="s">
        <v>32</v>
      </c>
      <c r="D9" s="34" t="s">
        <v>30</v>
      </c>
      <c r="E9" s="31" t="s">
        <v>22</v>
      </c>
      <c r="F9" s="32" t="s">
        <v>31</v>
      </c>
      <c r="G9" s="25">
        <v>21.38</v>
      </c>
      <c r="H9" s="25">
        <v>20.48</v>
      </c>
      <c r="I9" s="41">
        <v>19.670000000000002</v>
      </c>
      <c r="J9" s="25">
        <v>21.67</v>
      </c>
      <c r="K9" s="25">
        <v>9.42</v>
      </c>
      <c r="L9" s="25">
        <v>21.93</v>
      </c>
      <c r="M9" s="26">
        <f t="shared" si="0"/>
        <v>114.55000000000001</v>
      </c>
      <c r="N9" s="37">
        <f t="shared" si="1"/>
        <v>43.6</v>
      </c>
      <c r="O9" s="46">
        <v>1.8166666666666667</v>
      </c>
      <c r="T9" s="61"/>
    </row>
    <row r="10" spans="1:20" ht="15" customHeight="1" x14ac:dyDescent="0.25">
      <c r="A10" s="57">
        <v>5</v>
      </c>
      <c r="B10" s="28" t="s">
        <v>13</v>
      </c>
      <c r="C10" s="36" t="s">
        <v>23</v>
      </c>
      <c r="D10" s="22" t="s">
        <v>19</v>
      </c>
      <c r="E10" s="23" t="s">
        <v>24</v>
      </c>
      <c r="F10" s="24" t="s">
        <v>20</v>
      </c>
      <c r="G10" s="25">
        <v>19.350000000000001</v>
      </c>
      <c r="H10" s="41">
        <v>19.850000000000001</v>
      </c>
      <c r="I10" s="41"/>
      <c r="J10" s="25"/>
      <c r="K10" s="25"/>
      <c r="L10" s="25"/>
      <c r="M10" s="26">
        <f t="shared" si="0"/>
        <v>39.200000000000003</v>
      </c>
      <c r="N10" s="62">
        <f t="shared" si="1"/>
        <v>39.200000000000003</v>
      </c>
      <c r="O10" s="46">
        <v>1.6333333333333335</v>
      </c>
      <c r="T10" s="61"/>
    </row>
    <row r="11" spans="1:20" ht="15" customHeight="1" x14ac:dyDescent="0.25">
      <c r="A11" s="58">
        <v>6</v>
      </c>
      <c r="B11" s="28" t="s">
        <v>13</v>
      </c>
      <c r="C11" s="36" t="s">
        <v>25</v>
      </c>
      <c r="D11" s="22" t="s">
        <v>19</v>
      </c>
      <c r="E11" s="23" t="s">
        <v>24</v>
      </c>
      <c r="F11" s="24" t="s">
        <v>20</v>
      </c>
      <c r="G11" s="25">
        <v>16.73</v>
      </c>
      <c r="H11" s="25">
        <v>19.48</v>
      </c>
      <c r="I11" s="41"/>
      <c r="J11" s="25"/>
      <c r="K11" s="25"/>
      <c r="L11" s="25"/>
      <c r="M11" s="26">
        <f t="shared" si="0"/>
        <v>36.21</v>
      </c>
      <c r="N11" s="62">
        <f t="shared" si="1"/>
        <v>36.21</v>
      </c>
      <c r="O11" s="46">
        <v>1.5083333333333335</v>
      </c>
    </row>
    <row r="12" spans="1:20" ht="15" customHeight="1" x14ac:dyDescent="0.25">
      <c r="A12" s="57">
        <v>7</v>
      </c>
      <c r="B12" s="28" t="s">
        <v>13</v>
      </c>
      <c r="C12" s="35" t="s">
        <v>36</v>
      </c>
      <c r="D12" s="34" t="s">
        <v>37</v>
      </c>
      <c r="E12" s="31" t="s">
        <v>22</v>
      </c>
      <c r="F12" s="32" t="s">
        <v>38</v>
      </c>
      <c r="G12" s="25">
        <v>15.87</v>
      </c>
      <c r="H12" s="25">
        <v>16.149999999999999</v>
      </c>
      <c r="I12" s="41">
        <v>7.68</v>
      </c>
      <c r="J12" s="25">
        <v>16.8</v>
      </c>
      <c r="K12" s="25">
        <v>5.95</v>
      </c>
      <c r="L12" s="25"/>
      <c r="M12" s="26">
        <f t="shared" si="0"/>
        <v>62.45</v>
      </c>
      <c r="N12" s="37">
        <f t="shared" si="1"/>
        <v>32.950000000000003</v>
      </c>
      <c r="O12" s="46">
        <v>1.3729166666666668</v>
      </c>
    </row>
    <row r="13" spans="1:20" ht="15" customHeight="1" x14ac:dyDescent="0.25">
      <c r="A13" s="58">
        <v>8</v>
      </c>
      <c r="B13" s="28" t="s">
        <v>13</v>
      </c>
      <c r="C13" s="35" t="s">
        <v>29</v>
      </c>
      <c r="D13" s="34" t="s">
        <v>30</v>
      </c>
      <c r="E13" s="31" t="s">
        <v>22</v>
      </c>
      <c r="F13" s="32" t="s">
        <v>31</v>
      </c>
      <c r="G13" s="25">
        <v>0.1</v>
      </c>
      <c r="H13" s="25">
        <v>16.38</v>
      </c>
      <c r="I13" s="41">
        <v>15.25</v>
      </c>
      <c r="J13" s="25">
        <v>15.4</v>
      </c>
      <c r="K13" s="25">
        <v>14.65</v>
      </c>
      <c r="L13" s="25">
        <v>15.33</v>
      </c>
      <c r="M13" s="26">
        <f t="shared" si="0"/>
        <v>77.11</v>
      </c>
      <c r="N13" s="37">
        <f t="shared" si="1"/>
        <v>31.78</v>
      </c>
      <c r="O13" s="46">
        <v>1.3237037037037036</v>
      </c>
    </row>
    <row r="14" spans="1:20" ht="15" customHeight="1" x14ac:dyDescent="0.25">
      <c r="A14" s="57">
        <v>9</v>
      </c>
      <c r="B14" s="28" t="s">
        <v>13</v>
      </c>
      <c r="C14" s="35" t="s">
        <v>33</v>
      </c>
      <c r="D14" s="34" t="s">
        <v>34</v>
      </c>
      <c r="E14" s="31" t="s">
        <v>22</v>
      </c>
      <c r="F14" s="32" t="s">
        <v>35</v>
      </c>
      <c r="G14" s="25">
        <v>14.4</v>
      </c>
      <c r="H14" s="25">
        <v>12.67</v>
      </c>
      <c r="I14" s="41">
        <v>15.15</v>
      </c>
      <c r="J14" s="25">
        <v>16.5</v>
      </c>
      <c r="K14" s="25">
        <v>3.67</v>
      </c>
      <c r="L14" s="25">
        <v>13.82</v>
      </c>
      <c r="M14" s="26">
        <f t="shared" si="0"/>
        <v>76.210000000000008</v>
      </c>
      <c r="N14" s="37">
        <f t="shared" si="1"/>
        <v>31.65</v>
      </c>
      <c r="O14" s="46">
        <v>1.3187499999999999</v>
      </c>
    </row>
    <row r="15" spans="1:20" ht="15" customHeight="1" x14ac:dyDescent="0.25">
      <c r="A15" s="58">
        <v>10</v>
      </c>
      <c r="B15" s="28" t="s">
        <v>13</v>
      </c>
      <c r="C15" s="35" t="s">
        <v>40</v>
      </c>
      <c r="D15" s="34" t="s">
        <v>37</v>
      </c>
      <c r="E15" s="31" t="s">
        <v>22</v>
      </c>
      <c r="F15" s="32" t="s">
        <v>41</v>
      </c>
      <c r="G15" s="25">
        <v>14.68</v>
      </c>
      <c r="H15" s="25">
        <v>12.32</v>
      </c>
      <c r="I15" s="41">
        <v>11</v>
      </c>
      <c r="J15" s="25">
        <v>14.82</v>
      </c>
      <c r="K15" s="25">
        <v>10.55</v>
      </c>
      <c r="L15" s="25">
        <v>14.97</v>
      </c>
      <c r="M15" s="26">
        <f t="shared" si="0"/>
        <v>78.34</v>
      </c>
      <c r="N15" s="37">
        <f t="shared" si="1"/>
        <v>29.79</v>
      </c>
      <c r="O15" s="46">
        <v>1.2410185185185185</v>
      </c>
    </row>
    <row r="16" spans="1:20" ht="15" customHeight="1" x14ac:dyDescent="0.25">
      <c r="A16" s="57">
        <v>11</v>
      </c>
      <c r="B16" s="28" t="s">
        <v>13</v>
      </c>
      <c r="C16" s="35" t="s">
        <v>44</v>
      </c>
      <c r="D16" s="34" t="s">
        <v>37</v>
      </c>
      <c r="E16" s="31" t="s">
        <v>22</v>
      </c>
      <c r="F16" s="24" t="s">
        <v>43</v>
      </c>
      <c r="G16" s="25">
        <v>12.58</v>
      </c>
      <c r="H16" s="25">
        <v>2.08</v>
      </c>
      <c r="I16" s="41">
        <v>13.9</v>
      </c>
      <c r="J16" s="25"/>
      <c r="K16" s="25"/>
      <c r="L16" s="25"/>
      <c r="M16" s="26">
        <f t="shared" si="0"/>
        <v>28.560000000000002</v>
      </c>
      <c r="N16" s="37">
        <f t="shared" si="1"/>
        <v>26.48</v>
      </c>
      <c r="O16" s="46">
        <v>1.1028703703703704</v>
      </c>
    </row>
    <row r="17" spans="1:15" ht="15" customHeight="1" x14ac:dyDescent="0.25">
      <c r="A17" s="58">
        <v>12</v>
      </c>
      <c r="B17" s="28" t="s">
        <v>13</v>
      </c>
      <c r="C17" s="36" t="s">
        <v>42</v>
      </c>
      <c r="D17" s="22" t="s">
        <v>37</v>
      </c>
      <c r="E17" s="23" t="s">
        <v>22</v>
      </c>
      <c r="F17" s="24" t="s">
        <v>43</v>
      </c>
      <c r="G17" s="25">
        <v>8.73</v>
      </c>
      <c r="H17" s="25">
        <v>0.23</v>
      </c>
      <c r="I17" s="41">
        <v>6.23</v>
      </c>
      <c r="J17" s="25">
        <v>10.130000000000001</v>
      </c>
      <c r="K17" s="25">
        <v>1.38</v>
      </c>
      <c r="L17" s="25">
        <v>5.55</v>
      </c>
      <c r="M17" s="26">
        <f t="shared" si="0"/>
        <v>32.25</v>
      </c>
      <c r="N17" s="37">
        <f t="shared" si="1"/>
        <v>18.86</v>
      </c>
      <c r="O17" s="47">
        <v>0.78548611111111111</v>
      </c>
    </row>
    <row r="18" spans="1:15" ht="15" customHeight="1" x14ac:dyDescent="0.25">
      <c r="A18" s="57">
        <v>13</v>
      </c>
      <c r="B18" s="28" t="s">
        <v>13</v>
      </c>
      <c r="C18" s="36" t="s">
        <v>45</v>
      </c>
      <c r="D18" s="34" t="s">
        <v>30</v>
      </c>
      <c r="E18" s="31" t="s">
        <v>22</v>
      </c>
      <c r="F18" s="32" t="s">
        <v>31</v>
      </c>
      <c r="G18" s="25">
        <v>18.57</v>
      </c>
      <c r="H18" s="25">
        <v>0</v>
      </c>
      <c r="I18" s="41"/>
      <c r="J18" s="25"/>
      <c r="K18" s="25"/>
      <c r="L18" s="25"/>
      <c r="M18" s="26">
        <f t="shared" si="0"/>
        <v>18.57</v>
      </c>
      <c r="N18" s="37">
        <f t="shared" si="1"/>
        <v>18.57</v>
      </c>
      <c r="O18" s="47">
        <v>0.77363425925925933</v>
      </c>
    </row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</sheetData>
  <sortState xmlns:xlrd2="http://schemas.microsoft.com/office/spreadsheetml/2017/richdata2" ref="C6:O18">
    <sortCondition descending="1" ref="N6:N18"/>
  </sortState>
  <mergeCells count="3">
    <mergeCell ref="G4:H4"/>
    <mergeCell ref="C2:C3"/>
    <mergeCell ref="F2:I3"/>
  </mergeCells>
  <conditionalFormatting sqref="G6:L16">
    <cfRule type="cellIs" dxfId="46" priority="14" operator="equal">
      <formula>0</formula>
    </cfRule>
  </conditionalFormatting>
  <conditionalFormatting sqref="G17:L18">
    <cfRule type="cellIs" dxfId="45" priority="13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 xml:space="preserve">&amp;C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906B5-0608-4854-B096-28AEC5DA9AC1}">
  <dimension ref="A1:O25"/>
  <sheetViews>
    <sheetView workbookViewId="0">
      <selection activeCell="A6" sqref="A6"/>
    </sheetView>
  </sheetViews>
  <sheetFormatPr defaultRowHeight="13.2" x14ac:dyDescent="0.25"/>
  <cols>
    <col min="1" max="1" width="5" customWidth="1"/>
    <col min="2" max="2" width="19.88671875" customWidth="1"/>
    <col min="6" max="6" width="7.109375" customWidth="1"/>
    <col min="7" max="7" width="7" customWidth="1"/>
    <col min="8" max="8" width="7.33203125" customWidth="1"/>
    <col min="9" max="9" width="6.6640625" customWidth="1"/>
    <col min="10" max="10" width="5.88671875" customWidth="1"/>
    <col min="11" max="11" width="6.6640625" customWidth="1"/>
  </cols>
  <sheetData>
    <row r="1" spans="1:15" ht="15" customHeight="1" x14ac:dyDescent="0.25"/>
    <row r="2" spans="1:15" ht="15" customHeight="1" x14ac:dyDescent="0.25">
      <c r="B2" s="116" t="s">
        <v>13</v>
      </c>
      <c r="D2" s="116" t="s">
        <v>11</v>
      </c>
      <c r="E2" s="116"/>
      <c r="F2" s="116"/>
      <c r="G2" s="116"/>
      <c r="H2" s="116"/>
    </row>
    <row r="3" spans="1:15" ht="15" customHeight="1" x14ac:dyDescent="0.25">
      <c r="B3" s="117"/>
      <c r="D3" s="116"/>
      <c r="E3" s="116"/>
      <c r="F3" s="116"/>
      <c r="G3" s="116"/>
      <c r="H3" s="116"/>
    </row>
    <row r="4" spans="1:15" ht="15" customHeight="1" x14ac:dyDescent="0.4">
      <c r="B4" s="39"/>
      <c r="D4" s="40"/>
      <c r="E4" s="40"/>
      <c r="F4" s="40"/>
      <c r="G4" s="40"/>
      <c r="H4" s="40"/>
    </row>
    <row r="5" spans="1:15" ht="15" customHeight="1" x14ac:dyDescent="0.4">
      <c r="B5" s="39"/>
      <c r="D5" s="40"/>
      <c r="E5" s="40"/>
      <c r="F5" s="40"/>
      <c r="G5" s="40"/>
      <c r="H5" s="40"/>
    </row>
    <row r="6" spans="1:15" ht="15" customHeight="1" x14ac:dyDescent="0.25">
      <c r="A6" s="51"/>
      <c r="B6" s="10" t="s">
        <v>1</v>
      </c>
      <c r="C6" s="11" t="s">
        <v>18</v>
      </c>
      <c r="D6" s="11" t="s">
        <v>21</v>
      </c>
      <c r="E6" s="10" t="s">
        <v>2</v>
      </c>
      <c r="F6" s="18" t="s">
        <v>3</v>
      </c>
      <c r="G6" s="19" t="s">
        <v>4</v>
      </c>
      <c r="H6" s="19" t="s">
        <v>5</v>
      </c>
      <c r="I6" s="19" t="s">
        <v>6</v>
      </c>
      <c r="J6" s="19" t="s">
        <v>7</v>
      </c>
      <c r="K6" s="19" t="s">
        <v>8</v>
      </c>
      <c r="L6" s="19" t="s">
        <v>9</v>
      </c>
      <c r="M6" s="17" t="s">
        <v>16</v>
      </c>
      <c r="N6" s="49"/>
      <c r="O6" s="63"/>
    </row>
    <row r="7" spans="1:15" ht="15" customHeight="1" x14ac:dyDescent="0.25">
      <c r="A7" s="44">
        <v>1</v>
      </c>
      <c r="B7" s="36" t="s">
        <v>17</v>
      </c>
      <c r="C7" s="22" t="s">
        <v>19</v>
      </c>
      <c r="D7" s="23" t="s">
        <v>22</v>
      </c>
      <c r="E7" s="24" t="s">
        <v>20</v>
      </c>
      <c r="F7" s="25">
        <v>20.97</v>
      </c>
      <c r="G7" s="25">
        <v>21.07</v>
      </c>
      <c r="H7" s="41">
        <v>20.83</v>
      </c>
      <c r="I7" s="25">
        <v>22.82</v>
      </c>
      <c r="J7" s="25">
        <v>21.87</v>
      </c>
      <c r="K7" s="25"/>
      <c r="L7" s="26">
        <v>107.56</v>
      </c>
      <c r="M7" s="37">
        <v>44.69</v>
      </c>
      <c r="N7" s="46">
        <v>1.8618518518518519</v>
      </c>
      <c r="O7" s="115">
        <f>M7+M8+M9</f>
        <v>120.1</v>
      </c>
    </row>
    <row r="8" spans="1:15" ht="15" customHeight="1" x14ac:dyDescent="0.25">
      <c r="A8" s="44">
        <v>2</v>
      </c>
      <c r="B8" s="36" t="s">
        <v>23</v>
      </c>
      <c r="C8" s="22" t="s">
        <v>19</v>
      </c>
      <c r="D8" s="23" t="s">
        <v>24</v>
      </c>
      <c r="E8" s="24" t="s">
        <v>20</v>
      </c>
      <c r="F8" s="25">
        <v>19.350000000000001</v>
      </c>
      <c r="G8" s="41">
        <v>19.850000000000001</v>
      </c>
      <c r="H8" s="41"/>
      <c r="I8" s="25"/>
      <c r="J8" s="25"/>
      <c r="K8" s="25"/>
      <c r="L8" s="26">
        <v>39.200000000000003</v>
      </c>
      <c r="M8" s="62">
        <v>39.200000000000003</v>
      </c>
      <c r="N8" s="46">
        <v>1.6333333333333335</v>
      </c>
      <c r="O8" s="108"/>
    </row>
    <row r="9" spans="1:15" ht="15" customHeight="1" x14ac:dyDescent="0.25">
      <c r="A9" s="44">
        <v>3</v>
      </c>
      <c r="B9" s="36" t="s">
        <v>25</v>
      </c>
      <c r="C9" s="22" t="s">
        <v>19</v>
      </c>
      <c r="D9" s="23" t="s">
        <v>24</v>
      </c>
      <c r="E9" s="24" t="s">
        <v>20</v>
      </c>
      <c r="F9" s="25">
        <v>16.73</v>
      </c>
      <c r="G9" s="25">
        <v>19.48</v>
      </c>
      <c r="H9" s="41"/>
      <c r="I9" s="25"/>
      <c r="J9" s="25"/>
      <c r="K9" s="25"/>
      <c r="L9" s="26">
        <v>36.21</v>
      </c>
      <c r="M9" s="62">
        <v>36.21</v>
      </c>
      <c r="N9" s="46">
        <v>1.5083333333333335</v>
      </c>
      <c r="O9" s="108"/>
    </row>
    <row r="10" spans="1:15" ht="15" customHeight="1" x14ac:dyDescent="0.25">
      <c r="A10" s="44">
        <v>4</v>
      </c>
      <c r="B10" s="35" t="s">
        <v>32</v>
      </c>
      <c r="C10" s="34" t="s">
        <v>30</v>
      </c>
      <c r="D10" s="31" t="s">
        <v>22</v>
      </c>
      <c r="E10" s="32" t="s">
        <v>31</v>
      </c>
      <c r="F10" s="25">
        <v>21.38</v>
      </c>
      <c r="G10" s="25">
        <v>20.48</v>
      </c>
      <c r="H10" s="41">
        <v>19.670000000000002</v>
      </c>
      <c r="I10" s="25">
        <v>21.67</v>
      </c>
      <c r="J10" s="25">
        <v>9.42</v>
      </c>
      <c r="K10" s="25">
        <v>21.93</v>
      </c>
      <c r="L10" s="26">
        <v>114.55000000000001</v>
      </c>
      <c r="M10" s="37">
        <v>43.6</v>
      </c>
      <c r="N10" s="46">
        <v>1.8166666666666667</v>
      </c>
      <c r="O10" s="115">
        <f>M10+M11+M12</f>
        <v>93.949999999999989</v>
      </c>
    </row>
    <row r="11" spans="1:15" ht="15" customHeight="1" x14ac:dyDescent="0.25">
      <c r="A11" s="44">
        <v>5</v>
      </c>
      <c r="B11" s="35" t="s">
        <v>29</v>
      </c>
      <c r="C11" s="34" t="s">
        <v>30</v>
      </c>
      <c r="D11" s="31" t="s">
        <v>22</v>
      </c>
      <c r="E11" s="32" t="s">
        <v>31</v>
      </c>
      <c r="F11" s="25">
        <v>0.1</v>
      </c>
      <c r="G11" s="25">
        <v>16.38</v>
      </c>
      <c r="H11" s="41">
        <v>15.25</v>
      </c>
      <c r="I11" s="25">
        <v>15.4</v>
      </c>
      <c r="J11" s="25">
        <v>14.65</v>
      </c>
      <c r="K11" s="25">
        <v>15.33</v>
      </c>
      <c r="L11" s="26">
        <v>77.11</v>
      </c>
      <c r="M11" s="37">
        <v>31.78</v>
      </c>
      <c r="N11" s="46">
        <v>1.3237037037037036</v>
      </c>
      <c r="O11" s="108"/>
    </row>
    <row r="12" spans="1:15" ht="15" customHeight="1" x14ac:dyDescent="0.25">
      <c r="A12" s="44">
        <v>6</v>
      </c>
      <c r="B12" s="36" t="s">
        <v>45</v>
      </c>
      <c r="C12" s="34" t="s">
        <v>30</v>
      </c>
      <c r="D12" s="31" t="s">
        <v>22</v>
      </c>
      <c r="E12" s="32" t="s">
        <v>31</v>
      </c>
      <c r="F12" s="25">
        <v>18.57</v>
      </c>
      <c r="G12" s="25">
        <v>0</v>
      </c>
      <c r="H12" s="41"/>
      <c r="I12" s="25"/>
      <c r="J12" s="25"/>
      <c r="K12" s="25"/>
      <c r="L12" s="26">
        <v>18.57</v>
      </c>
      <c r="M12" s="37">
        <v>18.57</v>
      </c>
      <c r="N12" s="47">
        <v>0.77363425925925933</v>
      </c>
      <c r="O12" s="108"/>
    </row>
    <row r="13" spans="1:15" ht="15" customHeight="1" x14ac:dyDescent="0.25">
      <c r="A13" s="44">
        <v>7</v>
      </c>
      <c r="B13" s="35" t="s">
        <v>39</v>
      </c>
      <c r="C13" s="34" t="s">
        <v>37</v>
      </c>
      <c r="D13" s="31" t="s">
        <v>22</v>
      </c>
      <c r="E13" s="32" t="s">
        <v>38</v>
      </c>
      <c r="F13" s="25">
        <v>7.07</v>
      </c>
      <c r="G13" s="25">
        <v>22.62</v>
      </c>
      <c r="H13" s="41">
        <v>19.600000000000001</v>
      </c>
      <c r="I13" s="25">
        <v>20.100000000000001</v>
      </c>
      <c r="J13" s="25">
        <v>22.63</v>
      </c>
      <c r="K13" s="41"/>
      <c r="L13" s="26">
        <f t="shared" ref="L13:L19" si="0">SUM(F13:K13)</f>
        <v>92.02000000000001</v>
      </c>
      <c r="M13" s="37">
        <f t="shared" ref="M13:M19" si="1">LARGE(F13:K13,1)+LARGE(F13:K13,2)</f>
        <v>45.25</v>
      </c>
      <c r="N13" s="46">
        <v>1.8854166666666667</v>
      </c>
      <c r="O13" s="115">
        <f>M13+M14</f>
        <v>78.2</v>
      </c>
    </row>
    <row r="14" spans="1:15" ht="15" customHeight="1" x14ac:dyDescent="0.25">
      <c r="A14" s="44">
        <v>8</v>
      </c>
      <c r="B14" s="35" t="s">
        <v>36</v>
      </c>
      <c r="C14" s="34" t="s">
        <v>37</v>
      </c>
      <c r="D14" s="31" t="s">
        <v>22</v>
      </c>
      <c r="E14" s="32" t="s">
        <v>38</v>
      </c>
      <c r="F14" s="25">
        <v>15.87</v>
      </c>
      <c r="G14" s="25">
        <v>16.149999999999999</v>
      </c>
      <c r="H14" s="41">
        <v>7.68</v>
      </c>
      <c r="I14" s="25">
        <v>16.8</v>
      </c>
      <c r="J14" s="25"/>
      <c r="K14" s="25"/>
      <c r="L14" s="26">
        <f t="shared" si="0"/>
        <v>56.5</v>
      </c>
      <c r="M14" s="37">
        <f t="shared" si="1"/>
        <v>32.950000000000003</v>
      </c>
      <c r="N14" s="46">
        <v>1.3729166666666668</v>
      </c>
      <c r="O14" s="108"/>
    </row>
    <row r="15" spans="1:15" ht="15" customHeight="1" x14ac:dyDescent="0.25">
      <c r="A15" s="44">
        <v>9</v>
      </c>
      <c r="B15" s="35" t="s">
        <v>44</v>
      </c>
      <c r="C15" s="34" t="s">
        <v>37</v>
      </c>
      <c r="D15" s="31" t="s">
        <v>22</v>
      </c>
      <c r="E15" s="24" t="s">
        <v>43</v>
      </c>
      <c r="F15" s="25">
        <v>12.58</v>
      </c>
      <c r="G15" s="25">
        <v>2.08</v>
      </c>
      <c r="H15" s="41">
        <v>13.9</v>
      </c>
      <c r="I15" s="25"/>
      <c r="J15" s="25"/>
      <c r="K15" s="25"/>
      <c r="L15" s="26">
        <f t="shared" si="0"/>
        <v>28.560000000000002</v>
      </c>
      <c r="M15" s="37">
        <f t="shared" si="1"/>
        <v>26.48</v>
      </c>
      <c r="N15" s="46">
        <v>1.1028703703703704</v>
      </c>
      <c r="O15" s="115">
        <f>M15+M16</f>
        <v>45.34</v>
      </c>
    </row>
    <row r="16" spans="1:15" ht="15" customHeight="1" x14ac:dyDescent="0.25">
      <c r="A16" s="44">
        <v>10</v>
      </c>
      <c r="B16" s="36" t="s">
        <v>42</v>
      </c>
      <c r="C16" s="22" t="s">
        <v>37</v>
      </c>
      <c r="D16" s="23" t="s">
        <v>22</v>
      </c>
      <c r="E16" s="24" t="s">
        <v>43</v>
      </c>
      <c r="F16" s="25">
        <v>8.73</v>
      </c>
      <c r="G16" s="25">
        <v>0.23</v>
      </c>
      <c r="H16" s="41">
        <v>6.23</v>
      </c>
      <c r="I16" s="25">
        <v>10.130000000000001</v>
      </c>
      <c r="J16" s="25">
        <v>1.38</v>
      </c>
      <c r="K16" s="25">
        <v>5.55</v>
      </c>
      <c r="L16" s="26">
        <f t="shared" si="0"/>
        <v>32.25</v>
      </c>
      <c r="M16" s="37">
        <f t="shared" si="1"/>
        <v>18.86</v>
      </c>
      <c r="N16" s="47">
        <v>0.78548611111111111</v>
      </c>
      <c r="O16" s="108"/>
    </row>
    <row r="17" spans="1:15" ht="15" customHeight="1" x14ac:dyDescent="0.25">
      <c r="A17" s="44">
        <v>11</v>
      </c>
      <c r="B17" s="35" t="s">
        <v>26</v>
      </c>
      <c r="C17" s="34" t="s">
        <v>27</v>
      </c>
      <c r="D17" s="31" t="s">
        <v>22</v>
      </c>
      <c r="E17" s="32" t="s">
        <v>28</v>
      </c>
      <c r="F17" s="25">
        <v>21.25</v>
      </c>
      <c r="G17" s="25">
        <v>21.07</v>
      </c>
      <c r="H17" s="41">
        <v>21.87</v>
      </c>
      <c r="I17" s="25">
        <v>0.55000000000000004</v>
      </c>
      <c r="J17" s="25">
        <v>22.1</v>
      </c>
      <c r="K17" s="25"/>
      <c r="L17" s="26">
        <f t="shared" si="0"/>
        <v>86.84</v>
      </c>
      <c r="M17" s="37">
        <f t="shared" si="1"/>
        <v>43.97</v>
      </c>
      <c r="N17" s="46">
        <v>1.8319675925925925</v>
      </c>
      <c r="O17" s="45">
        <f>M17</f>
        <v>43.97</v>
      </c>
    </row>
    <row r="18" spans="1:15" ht="15" customHeight="1" x14ac:dyDescent="0.25">
      <c r="A18" s="44">
        <v>12</v>
      </c>
      <c r="B18" s="35" t="s">
        <v>33</v>
      </c>
      <c r="C18" s="34" t="s">
        <v>34</v>
      </c>
      <c r="D18" s="31" t="s">
        <v>22</v>
      </c>
      <c r="E18" s="32" t="s">
        <v>35</v>
      </c>
      <c r="F18" s="25">
        <v>14.4</v>
      </c>
      <c r="G18" s="25">
        <v>12.67</v>
      </c>
      <c r="H18" s="41">
        <v>15.15</v>
      </c>
      <c r="I18" s="25">
        <v>16.5</v>
      </c>
      <c r="J18" s="25">
        <v>3.67</v>
      </c>
      <c r="K18" s="25">
        <v>13.82</v>
      </c>
      <c r="L18" s="26">
        <f t="shared" si="0"/>
        <v>76.210000000000008</v>
      </c>
      <c r="M18" s="37">
        <f t="shared" si="1"/>
        <v>31.65</v>
      </c>
      <c r="N18" s="46">
        <v>1.3187499999999999</v>
      </c>
      <c r="O18" s="44">
        <v>31.65</v>
      </c>
    </row>
    <row r="19" spans="1:15" ht="15" customHeight="1" x14ac:dyDescent="0.25">
      <c r="A19" s="44">
        <v>13</v>
      </c>
      <c r="B19" s="35" t="s">
        <v>40</v>
      </c>
      <c r="C19" s="34" t="s">
        <v>37</v>
      </c>
      <c r="D19" s="31" t="s">
        <v>22</v>
      </c>
      <c r="E19" s="32" t="s">
        <v>41</v>
      </c>
      <c r="F19" s="25">
        <v>14.68</v>
      </c>
      <c r="G19" s="25">
        <v>12.32</v>
      </c>
      <c r="H19" s="41">
        <v>11</v>
      </c>
      <c r="I19" s="25">
        <v>14.82</v>
      </c>
      <c r="J19" s="25">
        <v>10.55</v>
      </c>
      <c r="K19" s="25">
        <v>14.97</v>
      </c>
      <c r="L19" s="26">
        <f t="shared" si="0"/>
        <v>78.34</v>
      </c>
      <c r="M19" s="37">
        <f t="shared" si="1"/>
        <v>29.79</v>
      </c>
      <c r="N19" s="46">
        <v>1.2410185185185185</v>
      </c>
      <c r="O19" s="44">
        <v>29.79</v>
      </c>
    </row>
    <row r="20" spans="1:15" ht="15" customHeight="1" x14ac:dyDescent="0.25"/>
    <row r="21" spans="1:15" ht="15" customHeight="1" x14ac:dyDescent="0.25"/>
    <row r="22" spans="1:15" ht="15" customHeight="1" x14ac:dyDescent="0.25"/>
    <row r="23" spans="1:15" ht="15" customHeight="1" x14ac:dyDescent="0.25"/>
    <row r="24" spans="1:15" ht="15" customHeight="1" x14ac:dyDescent="0.25"/>
    <row r="25" spans="1:15" ht="15" customHeight="1" x14ac:dyDescent="0.25"/>
  </sheetData>
  <mergeCells count="6">
    <mergeCell ref="O7:O9"/>
    <mergeCell ref="O10:O12"/>
    <mergeCell ref="O13:O14"/>
    <mergeCell ref="O15:O16"/>
    <mergeCell ref="B2:B3"/>
    <mergeCell ref="D2:H3"/>
  </mergeCells>
  <conditionalFormatting sqref="F13:K13">
    <cfRule type="cellIs" dxfId="44" priority="13" operator="equal">
      <formula>0</formula>
    </cfRule>
  </conditionalFormatting>
  <conditionalFormatting sqref="F14:K14">
    <cfRule type="cellIs" dxfId="43" priority="12" operator="equal">
      <formula>0</formula>
    </cfRule>
  </conditionalFormatting>
  <conditionalFormatting sqref="F15:K15">
    <cfRule type="cellIs" dxfId="42" priority="11" operator="equal">
      <formula>0</formula>
    </cfRule>
  </conditionalFormatting>
  <conditionalFormatting sqref="F16:K16">
    <cfRule type="cellIs" dxfId="41" priority="10" operator="equal">
      <formula>0</formula>
    </cfRule>
  </conditionalFormatting>
  <conditionalFormatting sqref="F7:K9">
    <cfRule type="cellIs" dxfId="40" priority="9" operator="equal">
      <formula>0</formula>
    </cfRule>
  </conditionalFormatting>
  <conditionalFormatting sqref="F10:K11">
    <cfRule type="cellIs" dxfId="39" priority="8" operator="equal">
      <formula>0</formula>
    </cfRule>
  </conditionalFormatting>
  <conditionalFormatting sqref="F12:K12">
    <cfRule type="cellIs" dxfId="38" priority="7" operator="equal">
      <formula>0</formula>
    </cfRule>
  </conditionalFormatting>
  <conditionalFormatting sqref="F17:H17 K17">
    <cfRule type="cellIs" dxfId="37" priority="6" operator="equal">
      <formula>0</formula>
    </cfRule>
  </conditionalFormatting>
  <conditionalFormatting sqref="F18:K18">
    <cfRule type="cellIs" dxfId="36" priority="5" operator="equal">
      <formula>0</formula>
    </cfRule>
  </conditionalFormatting>
  <conditionalFormatting sqref="F19:K19">
    <cfRule type="cellIs" dxfId="35" priority="4" operator="equal">
      <formula>0</formula>
    </cfRule>
  </conditionalFormatting>
  <conditionalFormatting sqref="I17">
    <cfRule type="cellIs" dxfId="34" priority="3" operator="equal">
      <formula>0</formula>
    </cfRule>
  </conditionalFormatting>
  <conditionalFormatting sqref="J17">
    <cfRule type="cellIs" dxfId="33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B5A92-9042-475E-AD74-86B8569D406A}">
  <dimension ref="A3:N10"/>
  <sheetViews>
    <sheetView workbookViewId="0">
      <selection activeCell="C26" sqref="C26"/>
    </sheetView>
  </sheetViews>
  <sheetFormatPr defaultRowHeight="13.2" x14ac:dyDescent="0.25"/>
  <cols>
    <col min="1" max="1" width="3.6640625" customWidth="1"/>
    <col min="3" max="3" width="21.88671875" customWidth="1"/>
    <col min="9" max="12" width="0" hidden="1" customWidth="1"/>
  </cols>
  <sheetData>
    <row r="3" spans="1:14" ht="12.75" customHeight="1" x14ac:dyDescent="0.25">
      <c r="D3" s="114" t="s">
        <v>13</v>
      </c>
      <c r="E3" s="114"/>
      <c r="H3" s="116" t="s">
        <v>46</v>
      </c>
      <c r="I3" s="117"/>
      <c r="J3" s="117"/>
      <c r="K3" s="117"/>
      <c r="L3" s="117"/>
    </row>
    <row r="4" spans="1:14" ht="12.75" customHeight="1" x14ac:dyDescent="0.25">
      <c r="D4" s="114"/>
      <c r="E4" s="114"/>
      <c r="H4" s="117"/>
      <c r="I4" s="117"/>
      <c r="J4" s="117"/>
      <c r="K4" s="117"/>
      <c r="L4" s="117"/>
    </row>
    <row r="8" spans="1:14" x14ac:dyDescent="0.25">
      <c r="A8" s="52"/>
      <c r="B8" s="51" t="s">
        <v>0</v>
      </c>
      <c r="C8" s="10" t="s">
        <v>1</v>
      </c>
      <c r="D8" s="11" t="s">
        <v>18</v>
      </c>
      <c r="E8" s="11" t="s">
        <v>21</v>
      </c>
      <c r="F8" s="10" t="s">
        <v>2</v>
      </c>
      <c r="G8" s="18" t="s">
        <v>3</v>
      </c>
      <c r="H8" s="19" t="s">
        <v>4</v>
      </c>
      <c r="I8" s="19" t="s">
        <v>5</v>
      </c>
      <c r="J8" s="19" t="s">
        <v>6</v>
      </c>
      <c r="K8" s="19" t="s">
        <v>7</v>
      </c>
      <c r="L8" s="19" t="s">
        <v>8</v>
      </c>
      <c r="M8" s="19" t="s">
        <v>9</v>
      </c>
      <c r="N8" s="19" t="s">
        <v>16</v>
      </c>
    </row>
    <row r="9" spans="1:14" s="5" customFormat="1" ht="15" customHeight="1" x14ac:dyDescent="0.25">
      <c r="A9" s="57">
        <v>1</v>
      </c>
      <c r="B9" s="28" t="s">
        <v>13</v>
      </c>
      <c r="C9" s="21" t="s">
        <v>23</v>
      </c>
      <c r="D9" s="22" t="s">
        <v>19</v>
      </c>
      <c r="E9" s="23" t="s">
        <v>24</v>
      </c>
      <c r="F9" s="24" t="s">
        <v>20</v>
      </c>
      <c r="G9" s="25">
        <v>19.350000000000001</v>
      </c>
      <c r="H9" s="41">
        <v>19.850000000000001</v>
      </c>
      <c r="I9" s="25"/>
      <c r="J9" s="25"/>
      <c r="K9" s="25"/>
      <c r="L9" s="25"/>
      <c r="M9" s="26">
        <f>SUM(G9:L9)</f>
        <v>39.200000000000003</v>
      </c>
      <c r="N9" s="29">
        <f>LARGE(G9:L9,1)+LARGE(G9:L9,2)</f>
        <v>39.200000000000003</v>
      </c>
    </row>
    <row r="10" spans="1:14" s="5" customFormat="1" ht="15" customHeight="1" x14ac:dyDescent="0.25">
      <c r="A10" s="58">
        <v>2</v>
      </c>
      <c r="B10" s="28" t="s">
        <v>13</v>
      </c>
      <c r="C10" s="21" t="s">
        <v>25</v>
      </c>
      <c r="D10" s="22" t="s">
        <v>19</v>
      </c>
      <c r="E10" s="23" t="s">
        <v>24</v>
      </c>
      <c r="F10" s="24" t="s">
        <v>20</v>
      </c>
      <c r="G10" s="25">
        <v>16.73</v>
      </c>
      <c r="H10" s="25">
        <v>19.48</v>
      </c>
      <c r="I10" s="25"/>
      <c r="J10" s="25"/>
      <c r="K10" s="25"/>
      <c r="L10" s="25"/>
      <c r="M10" s="26">
        <f>SUM(G10:L10)</f>
        <v>36.21</v>
      </c>
      <c r="N10" s="29">
        <f>LARGE(G10:L10,1)+LARGE(G10:L10,2)</f>
        <v>36.21</v>
      </c>
    </row>
  </sheetData>
  <sortState xmlns:xlrd2="http://schemas.microsoft.com/office/spreadsheetml/2017/richdata2" ref="B9:N10">
    <sortCondition descending="1" ref="N9:N10"/>
  </sortState>
  <mergeCells count="2">
    <mergeCell ref="D3:E4"/>
    <mergeCell ref="H3:L4"/>
  </mergeCells>
  <conditionalFormatting sqref="G9:G10 I9:L10">
    <cfRule type="cellIs" dxfId="32" priority="3" operator="equal">
      <formula>0</formula>
    </cfRule>
  </conditionalFormatting>
  <conditionalFormatting sqref="H10">
    <cfRule type="cellIs" dxfId="31" priority="2" operator="equal">
      <formula>0</formula>
    </cfRule>
  </conditionalFormatting>
  <conditionalFormatting sqref="H9">
    <cfRule type="cellIs" dxfId="30" priority="1" operator="equal">
      <formula>0</formula>
    </cfRule>
  </conditionalFormatting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AAB0C-031C-443B-9F7E-71943257884A}">
  <dimension ref="A1:O962"/>
  <sheetViews>
    <sheetView zoomScaleNormal="100" workbookViewId="0">
      <selection activeCell="G22" sqref="G22"/>
    </sheetView>
  </sheetViews>
  <sheetFormatPr defaultColWidth="14.44140625" defaultRowHeight="15" customHeight="1" x14ac:dyDescent="0.25"/>
  <cols>
    <col min="1" max="1" width="3" style="5" customWidth="1"/>
    <col min="2" max="2" width="9.33203125" style="5" hidden="1" customWidth="1"/>
    <col min="3" max="3" width="19.6640625" style="5" customWidth="1"/>
    <col min="4" max="4" width="8.5546875" style="33" customWidth="1"/>
    <col min="5" max="5" width="6.33203125" style="5" customWidth="1"/>
    <col min="6" max="6" width="18.44140625" style="5" customWidth="1"/>
    <col min="7" max="13" width="7.6640625" style="5" customWidth="1"/>
    <col min="14" max="25" width="8" style="5" customWidth="1"/>
    <col min="26" max="16384" width="14.44140625" style="5"/>
  </cols>
  <sheetData>
    <row r="1" spans="1:15" ht="12" customHeight="1" x14ac:dyDescent="0.25">
      <c r="B1" s="7"/>
      <c r="C1" s="7"/>
      <c r="D1" s="6"/>
      <c r="E1" s="7"/>
    </row>
    <row r="2" spans="1:15" ht="17.100000000000001" customHeight="1" x14ac:dyDescent="0.25">
      <c r="B2" s="7"/>
      <c r="C2" s="114" t="s">
        <v>13</v>
      </c>
      <c r="D2" s="6"/>
      <c r="E2" s="7"/>
      <c r="F2" s="112" t="s">
        <v>47</v>
      </c>
      <c r="G2" s="112"/>
      <c r="H2" s="112"/>
      <c r="I2" s="112"/>
      <c r="J2" s="112"/>
      <c r="K2" s="112"/>
    </row>
    <row r="3" spans="1:15" ht="17.100000000000001" customHeight="1" x14ac:dyDescent="0.25">
      <c r="B3" s="7"/>
      <c r="C3" s="114"/>
      <c r="D3" s="6"/>
      <c r="E3" s="7"/>
      <c r="F3" s="112"/>
      <c r="G3" s="112"/>
      <c r="H3" s="112"/>
      <c r="I3" s="112"/>
      <c r="J3" s="112"/>
      <c r="K3" s="112"/>
    </row>
    <row r="4" spans="1:15" ht="17.100000000000001" customHeight="1" x14ac:dyDescent="0.25">
      <c r="G4" s="111"/>
      <c r="H4" s="111"/>
    </row>
    <row r="5" spans="1:15" ht="15" customHeight="1" x14ac:dyDescent="0.25">
      <c r="A5" s="52"/>
      <c r="B5" s="51" t="s">
        <v>0</v>
      </c>
      <c r="C5" s="10" t="s">
        <v>1</v>
      </c>
      <c r="D5" s="11" t="s">
        <v>18</v>
      </c>
      <c r="E5" s="11" t="s">
        <v>21</v>
      </c>
      <c r="F5" s="10" t="s">
        <v>2</v>
      </c>
      <c r="G5" s="18" t="s">
        <v>3</v>
      </c>
      <c r="H5" s="19" t="s">
        <v>4</v>
      </c>
      <c r="I5" s="19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7" t="s">
        <v>16</v>
      </c>
      <c r="O5" s="64"/>
    </row>
    <row r="6" spans="1:15" ht="15" customHeight="1" x14ac:dyDescent="0.25">
      <c r="A6" s="57">
        <v>1</v>
      </c>
      <c r="B6" s="28" t="s">
        <v>13</v>
      </c>
      <c r="C6" s="35" t="s">
        <v>39</v>
      </c>
      <c r="D6" s="34" t="s">
        <v>37</v>
      </c>
      <c r="E6" s="31" t="s">
        <v>22</v>
      </c>
      <c r="F6" s="32" t="s">
        <v>38</v>
      </c>
      <c r="G6" s="25">
        <v>7.07</v>
      </c>
      <c r="H6" s="25">
        <v>22.62</v>
      </c>
      <c r="I6" s="25">
        <v>19.600000000000001</v>
      </c>
      <c r="J6" s="25">
        <v>20.100000000000001</v>
      </c>
      <c r="K6" s="25">
        <v>22.63</v>
      </c>
      <c r="L6" s="25"/>
      <c r="M6" s="26">
        <f>SUM(G6:L6)</f>
        <v>92.02000000000001</v>
      </c>
      <c r="N6" s="37">
        <f>LARGE(G6:L6,1)+LARGE(G6:L6,2)</f>
        <v>45.25</v>
      </c>
      <c r="O6" s="65">
        <v>1.8854166666666667</v>
      </c>
    </row>
    <row r="7" spans="1:15" ht="15" customHeight="1" x14ac:dyDescent="0.25">
      <c r="A7" s="58">
        <v>2</v>
      </c>
      <c r="B7" s="28" t="s">
        <v>13</v>
      </c>
      <c r="C7" s="35" t="s">
        <v>36</v>
      </c>
      <c r="D7" s="34" t="s">
        <v>37</v>
      </c>
      <c r="E7" s="31" t="s">
        <v>22</v>
      </c>
      <c r="F7" s="32" t="s">
        <v>38</v>
      </c>
      <c r="G7" s="25">
        <v>15.87</v>
      </c>
      <c r="H7" s="25">
        <v>16.149999999999999</v>
      </c>
      <c r="I7" s="25">
        <v>7.68</v>
      </c>
      <c r="J7" s="25">
        <v>16.8</v>
      </c>
      <c r="K7" s="25">
        <v>5.95</v>
      </c>
      <c r="L7" s="25"/>
      <c r="M7" s="26">
        <f>SUM(G7:L7)</f>
        <v>62.45</v>
      </c>
      <c r="N7" s="37">
        <f>LARGE(G7:L7,1)+LARGE(G7:L7,2)</f>
        <v>32.950000000000003</v>
      </c>
      <c r="O7" s="65">
        <v>1.3729166666666668</v>
      </c>
    </row>
    <row r="8" spans="1:15" ht="15" customHeight="1" x14ac:dyDescent="0.25">
      <c r="A8" s="58">
        <v>3</v>
      </c>
      <c r="B8" s="28" t="s">
        <v>13</v>
      </c>
      <c r="C8" s="35" t="s">
        <v>40</v>
      </c>
      <c r="D8" s="34" t="s">
        <v>37</v>
      </c>
      <c r="E8" s="31" t="s">
        <v>22</v>
      </c>
      <c r="F8" s="32" t="s">
        <v>41</v>
      </c>
      <c r="G8" s="25">
        <v>14.68</v>
      </c>
      <c r="H8" s="25">
        <v>12.32</v>
      </c>
      <c r="I8" s="25">
        <v>11</v>
      </c>
      <c r="J8" s="25">
        <v>14.82</v>
      </c>
      <c r="K8" s="25">
        <v>10.55</v>
      </c>
      <c r="L8" s="25">
        <v>14.97</v>
      </c>
      <c r="M8" s="26">
        <f>SUM(G8:L8)</f>
        <v>78.34</v>
      </c>
      <c r="N8" s="37">
        <f>LARGE(G8:L8,1)+LARGE(G8:L8,2)</f>
        <v>29.79</v>
      </c>
      <c r="O8" s="65">
        <v>1.2410185185185185</v>
      </c>
    </row>
    <row r="9" spans="1:15" ht="15" customHeight="1" x14ac:dyDescent="0.25">
      <c r="A9" s="58">
        <v>4</v>
      </c>
      <c r="B9" s="28" t="s">
        <v>13</v>
      </c>
      <c r="C9" s="35" t="s">
        <v>44</v>
      </c>
      <c r="D9" s="34" t="s">
        <v>37</v>
      </c>
      <c r="E9" s="31" t="s">
        <v>22</v>
      </c>
      <c r="F9" s="24" t="s">
        <v>43</v>
      </c>
      <c r="G9" s="25">
        <v>12.58</v>
      </c>
      <c r="H9" s="25">
        <v>2.08</v>
      </c>
      <c r="I9" s="25">
        <v>13.9</v>
      </c>
      <c r="J9" s="25"/>
      <c r="K9" s="25"/>
      <c r="L9" s="25"/>
      <c r="M9" s="26">
        <f>SUM(G9:L9)</f>
        <v>28.560000000000002</v>
      </c>
      <c r="N9" s="37">
        <f>LARGE(G9:L9,1)+LARGE(G9:L9,2)</f>
        <v>26.48</v>
      </c>
      <c r="O9" s="65">
        <v>1.1028703703703704</v>
      </c>
    </row>
    <row r="10" spans="1:15" ht="15" customHeight="1" x14ac:dyDescent="0.25">
      <c r="A10" s="58">
        <v>5</v>
      </c>
      <c r="B10" s="28" t="s">
        <v>13</v>
      </c>
      <c r="C10" s="36" t="s">
        <v>42</v>
      </c>
      <c r="D10" s="22" t="s">
        <v>37</v>
      </c>
      <c r="E10" s="23" t="s">
        <v>22</v>
      </c>
      <c r="F10" s="24" t="s">
        <v>43</v>
      </c>
      <c r="G10" s="25">
        <v>8.73</v>
      </c>
      <c r="H10" s="25">
        <v>0.23</v>
      </c>
      <c r="I10" s="25">
        <v>6.23</v>
      </c>
      <c r="J10" s="25">
        <v>10.130000000000001</v>
      </c>
      <c r="K10" s="25">
        <v>1.38</v>
      </c>
      <c r="L10" s="25">
        <v>5.55</v>
      </c>
      <c r="M10" s="26">
        <f>SUM(G10:L10)</f>
        <v>32.25</v>
      </c>
      <c r="N10" s="37">
        <f>LARGE(G10:L10,1)+LARGE(G10:L10,2)</f>
        <v>18.86</v>
      </c>
      <c r="O10" s="66">
        <v>0.78548611111111111</v>
      </c>
    </row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</sheetData>
  <sortState xmlns:xlrd2="http://schemas.microsoft.com/office/spreadsheetml/2017/richdata2" ref="B6:O10">
    <sortCondition descending="1" ref="N6:N10"/>
  </sortState>
  <mergeCells count="3">
    <mergeCell ref="C2:C3"/>
    <mergeCell ref="G4:H4"/>
    <mergeCell ref="F2:K3"/>
  </mergeCells>
  <conditionalFormatting sqref="G10 G6 J10 L6 K7:L7 K9:L9">
    <cfRule type="cellIs" dxfId="29" priority="19" operator="equal">
      <formula>0</formula>
    </cfRule>
  </conditionalFormatting>
  <conditionalFormatting sqref="H10">
    <cfRule type="cellIs" dxfId="28" priority="18" operator="equal">
      <formula>0</formula>
    </cfRule>
  </conditionalFormatting>
  <conditionalFormatting sqref="H6">
    <cfRule type="cellIs" dxfId="27" priority="17" operator="equal">
      <formula>0</formula>
    </cfRule>
  </conditionalFormatting>
  <conditionalFormatting sqref="G7">
    <cfRule type="cellIs" dxfId="26" priority="16" operator="equal">
      <formula>0</formula>
    </cfRule>
  </conditionalFormatting>
  <conditionalFormatting sqref="G8">
    <cfRule type="cellIs" dxfId="25" priority="15" operator="equal">
      <formula>0</formula>
    </cfRule>
  </conditionalFormatting>
  <conditionalFormatting sqref="H7">
    <cfRule type="cellIs" dxfId="24" priority="13" operator="equal">
      <formula>0</formula>
    </cfRule>
  </conditionalFormatting>
  <conditionalFormatting sqref="J6">
    <cfRule type="cellIs" dxfId="23" priority="8" operator="equal">
      <formula>0</formula>
    </cfRule>
  </conditionalFormatting>
  <conditionalFormatting sqref="H8:I8">
    <cfRule type="cellIs" dxfId="22" priority="11" operator="equal">
      <formula>0</formula>
    </cfRule>
  </conditionalFormatting>
  <conditionalFormatting sqref="I6">
    <cfRule type="cellIs" dxfId="21" priority="10" operator="equal">
      <formula>0</formula>
    </cfRule>
  </conditionalFormatting>
  <conditionalFormatting sqref="I7:J7">
    <cfRule type="cellIs" dxfId="20" priority="9" operator="equal">
      <formula>0</formula>
    </cfRule>
  </conditionalFormatting>
  <conditionalFormatting sqref="J8">
    <cfRule type="cellIs" dxfId="19" priority="7" operator="equal">
      <formula>0</formula>
    </cfRule>
  </conditionalFormatting>
  <conditionalFormatting sqref="K6">
    <cfRule type="cellIs" dxfId="18" priority="6" operator="equal">
      <formula>0</formula>
    </cfRule>
  </conditionalFormatting>
  <conditionalFormatting sqref="I10">
    <cfRule type="cellIs" dxfId="17" priority="5" operator="equal">
      <formula>0</formula>
    </cfRule>
  </conditionalFormatting>
  <conditionalFormatting sqref="G9:J9">
    <cfRule type="cellIs" dxfId="16" priority="4" operator="equal">
      <formula>0</formula>
    </cfRule>
  </conditionalFormatting>
  <conditionalFormatting sqref="K10">
    <cfRule type="cellIs" dxfId="15" priority="3" operator="equal">
      <formula>0</formula>
    </cfRule>
  </conditionalFormatting>
  <conditionalFormatting sqref="K8:L8">
    <cfRule type="cellIs" dxfId="14" priority="2" operator="equal">
      <formula>0</formula>
    </cfRule>
  </conditionalFormatting>
  <conditionalFormatting sqref="L10">
    <cfRule type="cellIs" dxfId="13" priority="1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 xml:space="preserve">&amp;C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1939C-99D9-40E2-ABFA-DEB1F7933B19}">
  <dimension ref="A1:O960"/>
  <sheetViews>
    <sheetView zoomScaleNormal="100" workbookViewId="0">
      <selection activeCell="E30" sqref="E30"/>
    </sheetView>
  </sheetViews>
  <sheetFormatPr defaultColWidth="14.44140625" defaultRowHeight="15" customHeight="1" x14ac:dyDescent="0.25"/>
  <cols>
    <col min="1" max="1" width="3" customWidth="1"/>
    <col min="2" max="2" width="9.33203125" customWidth="1"/>
    <col min="3" max="3" width="23.44140625" customWidth="1"/>
    <col min="4" max="4" width="8.5546875" customWidth="1"/>
    <col min="5" max="5" width="6.33203125" customWidth="1"/>
    <col min="6" max="6" width="17" customWidth="1"/>
    <col min="7" max="12" width="5.6640625" customWidth="1"/>
    <col min="13" max="13" width="7.33203125" customWidth="1"/>
    <col min="14" max="14" width="6.44140625" customWidth="1"/>
    <col min="15" max="25" width="8" customWidth="1"/>
  </cols>
  <sheetData>
    <row r="1" spans="1:15" ht="12" customHeight="1" x14ac:dyDescent="0.25">
      <c r="B1" s="7"/>
      <c r="C1" s="7"/>
      <c r="D1" s="7"/>
      <c r="E1" s="7"/>
    </row>
    <row r="2" spans="1:15" ht="17.100000000000001" customHeight="1" x14ac:dyDescent="0.25">
      <c r="B2" s="7"/>
      <c r="C2" s="118" t="s">
        <v>14</v>
      </c>
      <c r="D2" s="7"/>
      <c r="E2" s="7"/>
      <c r="F2" s="112" t="s">
        <v>11</v>
      </c>
      <c r="G2" s="112"/>
      <c r="H2" s="112"/>
      <c r="I2" s="112"/>
    </row>
    <row r="3" spans="1:15" ht="17.100000000000001" customHeight="1" x14ac:dyDescent="0.25">
      <c r="B3" s="7"/>
      <c r="C3" s="118"/>
      <c r="D3" s="7"/>
      <c r="E3" s="7"/>
      <c r="F3" s="112"/>
      <c r="G3" s="112"/>
      <c r="H3" s="112"/>
      <c r="I3" s="112"/>
      <c r="J3" s="1"/>
      <c r="K3" s="1"/>
    </row>
    <row r="4" spans="1:15" ht="17.100000000000001" customHeight="1" x14ac:dyDescent="0.25">
      <c r="G4" s="119"/>
      <c r="H4" s="119"/>
      <c r="I4" s="5"/>
    </row>
    <row r="5" spans="1:15" ht="15" customHeight="1" x14ac:dyDescent="0.25">
      <c r="A5" s="54"/>
      <c r="B5" s="53" t="s">
        <v>0</v>
      </c>
      <c r="C5" s="9" t="s">
        <v>1</v>
      </c>
      <c r="D5" s="11" t="s">
        <v>18</v>
      </c>
      <c r="E5" s="11" t="s">
        <v>21</v>
      </c>
      <c r="F5" s="9" t="s">
        <v>2</v>
      </c>
      <c r="G5" s="8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</row>
    <row r="6" spans="1:15" ht="15" customHeight="1" x14ac:dyDescent="0.25">
      <c r="A6" s="59">
        <v>1</v>
      </c>
      <c r="B6" s="13" t="s">
        <v>14</v>
      </c>
      <c r="C6" s="30" t="s">
        <v>33</v>
      </c>
      <c r="D6" s="34" t="s">
        <v>34</v>
      </c>
      <c r="E6" s="31" t="s">
        <v>22</v>
      </c>
      <c r="F6" s="32" t="s">
        <v>35</v>
      </c>
      <c r="G6" s="12">
        <v>14.33</v>
      </c>
      <c r="H6" s="12">
        <v>0.77</v>
      </c>
      <c r="I6" s="12">
        <v>2.17</v>
      </c>
      <c r="J6" s="12">
        <v>15.23</v>
      </c>
      <c r="K6" s="12"/>
      <c r="L6" s="12"/>
      <c r="M6" s="3">
        <f t="shared" ref="M6:M11" si="0">SUM(G6:L6)</f>
        <v>32.5</v>
      </c>
      <c r="N6" s="4">
        <f t="shared" ref="N6:N11" si="1">LARGE(G6:L6,1)+LARGE(G6:L6,2)</f>
        <v>29.560000000000002</v>
      </c>
      <c r="O6" s="105">
        <v>1.2333333333333334</v>
      </c>
    </row>
    <row r="7" spans="1:15" ht="15" customHeight="1" x14ac:dyDescent="0.25">
      <c r="A7" s="60">
        <v>2</v>
      </c>
      <c r="B7" s="100" t="s">
        <v>14</v>
      </c>
      <c r="C7" s="96" t="s">
        <v>26</v>
      </c>
      <c r="D7" s="99" t="s">
        <v>27</v>
      </c>
      <c r="E7" s="99" t="s">
        <v>22</v>
      </c>
      <c r="F7" s="96" t="s">
        <v>28</v>
      </c>
      <c r="G7" s="103">
        <v>14.05</v>
      </c>
      <c r="H7" s="103">
        <v>14.28</v>
      </c>
      <c r="I7" s="103">
        <v>15.08</v>
      </c>
      <c r="J7" s="103">
        <v>14.38</v>
      </c>
      <c r="K7" s="103"/>
      <c r="L7" s="103"/>
      <c r="M7" s="3">
        <f t="shared" si="0"/>
        <v>57.79</v>
      </c>
      <c r="N7" s="4">
        <f t="shared" si="1"/>
        <v>29.46</v>
      </c>
      <c r="O7" s="105">
        <v>1.0625</v>
      </c>
    </row>
    <row r="8" spans="1:15" ht="15" customHeight="1" x14ac:dyDescent="0.25">
      <c r="A8" s="59">
        <v>3</v>
      </c>
      <c r="B8" s="13" t="s">
        <v>14</v>
      </c>
      <c r="C8" s="30" t="s">
        <v>36</v>
      </c>
      <c r="D8" s="34" t="s">
        <v>37</v>
      </c>
      <c r="E8" s="31" t="s">
        <v>22</v>
      </c>
      <c r="F8" s="32" t="s">
        <v>38</v>
      </c>
      <c r="G8" s="12">
        <v>14.02</v>
      </c>
      <c r="H8" s="12">
        <v>13.25</v>
      </c>
      <c r="I8" s="12"/>
      <c r="J8" s="12"/>
      <c r="K8" s="12"/>
      <c r="L8" s="12"/>
      <c r="M8" s="3">
        <f t="shared" si="0"/>
        <v>27.27</v>
      </c>
      <c r="N8" s="4">
        <f t="shared" si="1"/>
        <v>27.27</v>
      </c>
      <c r="O8" s="105">
        <v>1.1375</v>
      </c>
    </row>
    <row r="9" spans="1:15" ht="15" customHeight="1" x14ac:dyDescent="0.25">
      <c r="A9" s="60">
        <v>4</v>
      </c>
      <c r="B9" s="13" t="s">
        <v>14</v>
      </c>
      <c r="C9" s="21" t="s">
        <v>42</v>
      </c>
      <c r="D9" s="22" t="s">
        <v>37</v>
      </c>
      <c r="E9" s="23" t="s">
        <v>22</v>
      </c>
      <c r="F9" s="24" t="s">
        <v>43</v>
      </c>
      <c r="G9" s="12">
        <v>12.8</v>
      </c>
      <c r="H9" s="12">
        <v>6.8</v>
      </c>
      <c r="I9" s="12">
        <v>11.75</v>
      </c>
      <c r="J9" s="12"/>
      <c r="K9" s="12"/>
      <c r="L9" s="12"/>
      <c r="M9" s="3">
        <f t="shared" si="0"/>
        <v>31.35</v>
      </c>
      <c r="N9" s="4">
        <f t="shared" si="1"/>
        <v>24.55</v>
      </c>
      <c r="O9" s="106">
        <v>0.81666666666666676</v>
      </c>
    </row>
    <row r="10" spans="1:15" ht="15" customHeight="1" x14ac:dyDescent="0.25">
      <c r="A10" s="59">
        <v>5</v>
      </c>
      <c r="B10" s="89" t="s">
        <v>14</v>
      </c>
      <c r="C10" s="90" t="s">
        <v>40</v>
      </c>
      <c r="D10" s="91" t="s">
        <v>37</v>
      </c>
      <c r="E10" s="92" t="s">
        <v>22</v>
      </c>
      <c r="F10" s="102" t="s">
        <v>41</v>
      </c>
      <c r="G10" s="93">
        <v>3.18</v>
      </c>
      <c r="H10" s="93">
        <v>7</v>
      </c>
      <c r="I10" s="93">
        <v>12.42</v>
      </c>
      <c r="J10" s="93">
        <v>7.01</v>
      </c>
      <c r="K10" s="93"/>
      <c r="L10" s="93"/>
      <c r="M10" s="94">
        <f t="shared" si="0"/>
        <v>29.61</v>
      </c>
      <c r="N10" s="95">
        <f t="shared" si="1"/>
        <v>19.43</v>
      </c>
      <c r="O10" s="107">
        <v>0.80833333333333324</v>
      </c>
    </row>
    <row r="11" spans="1:15" ht="15" customHeight="1" x14ac:dyDescent="0.25">
      <c r="A11" s="60">
        <v>6</v>
      </c>
      <c r="B11" s="101" t="s">
        <v>14</v>
      </c>
      <c r="C11" s="30" t="s">
        <v>44</v>
      </c>
      <c r="D11" s="34" t="s">
        <v>37</v>
      </c>
      <c r="E11" s="31" t="s">
        <v>22</v>
      </c>
      <c r="F11" s="24" t="s">
        <v>43</v>
      </c>
      <c r="G11" s="104">
        <v>7.23</v>
      </c>
      <c r="H11" s="104">
        <v>11.28</v>
      </c>
      <c r="I11" s="104">
        <v>3.72</v>
      </c>
      <c r="J11" s="104"/>
      <c r="K11" s="104"/>
      <c r="L11" s="104"/>
      <c r="M11" s="97">
        <f t="shared" si="0"/>
        <v>22.229999999999997</v>
      </c>
      <c r="N11" s="98">
        <f t="shared" si="1"/>
        <v>18.509999999999998</v>
      </c>
      <c r="O11" s="107">
        <v>0.77083333333333337</v>
      </c>
    </row>
    <row r="18" spans="1:15" ht="15" customHeight="1" x14ac:dyDescent="0.25">
      <c r="B18" s="117" t="s">
        <v>93</v>
      </c>
      <c r="C18" s="117"/>
    </row>
    <row r="19" spans="1:15" ht="15" customHeight="1" x14ac:dyDescent="0.25">
      <c r="A19" s="54"/>
      <c r="B19" s="53" t="s">
        <v>0</v>
      </c>
      <c r="C19" s="9" t="s">
        <v>1</v>
      </c>
      <c r="D19" s="11" t="s">
        <v>18</v>
      </c>
      <c r="E19" s="11" t="s">
        <v>21</v>
      </c>
      <c r="F19" s="9" t="s">
        <v>2</v>
      </c>
      <c r="G19" s="8" t="s">
        <v>3</v>
      </c>
      <c r="H19" s="2" t="s">
        <v>4</v>
      </c>
      <c r="I19" s="2" t="s">
        <v>5</v>
      </c>
      <c r="J19" s="2" t="s">
        <v>6</v>
      </c>
      <c r="K19" s="2" t="s">
        <v>7</v>
      </c>
      <c r="L19" s="2" t="s">
        <v>8</v>
      </c>
      <c r="M19" s="2" t="s">
        <v>9</v>
      </c>
      <c r="N19" s="2" t="s">
        <v>16</v>
      </c>
    </row>
    <row r="20" spans="1:15" ht="15" customHeight="1" x14ac:dyDescent="0.25">
      <c r="A20" s="59">
        <v>1</v>
      </c>
      <c r="B20" s="13" t="s">
        <v>14</v>
      </c>
      <c r="C20" s="30" t="s">
        <v>36</v>
      </c>
      <c r="D20" s="34" t="s">
        <v>37</v>
      </c>
      <c r="E20" s="31" t="s">
        <v>22</v>
      </c>
      <c r="F20" s="32" t="s">
        <v>38</v>
      </c>
      <c r="G20" s="12">
        <v>14.02</v>
      </c>
      <c r="H20" s="12">
        <v>13.25</v>
      </c>
      <c r="I20" s="12"/>
      <c r="J20" s="12"/>
      <c r="K20" s="12"/>
      <c r="L20" s="12"/>
      <c r="M20" s="3">
        <f>SUM(G20:L20)</f>
        <v>27.27</v>
      </c>
      <c r="N20" s="4">
        <f>LARGE(G20:L20,1)+LARGE(G20:L20,2)</f>
        <v>27.27</v>
      </c>
      <c r="O20" s="105">
        <v>1.1375</v>
      </c>
    </row>
    <row r="21" spans="1:15" ht="15" customHeight="1" x14ac:dyDescent="0.25">
      <c r="A21" s="60">
        <v>2</v>
      </c>
      <c r="B21" s="13" t="s">
        <v>14</v>
      </c>
      <c r="C21" s="21" t="s">
        <v>42</v>
      </c>
      <c r="D21" s="22" t="s">
        <v>37</v>
      </c>
      <c r="E21" s="23" t="s">
        <v>22</v>
      </c>
      <c r="F21" s="24" t="s">
        <v>43</v>
      </c>
      <c r="G21" s="12">
        <v>12.8</v>
      </c>
      <c r="H21" s="12">
        <v>6.8</v>
      </c>
      <c r="I21" s="12">
        <v>11.75</v>
      </c>
      <c r="J21" s="12"/>
      <c r="K21" s="12"/>
      <c r="L21" s="12"/>
      <c r="M21" s="3">
        <f>SUM(G21:L21)</f>
        <v>31.35</v>
      </c>
      <c r="N21" s="4">
        <f>LARGE(G21:L21,1)+LARGE(G21:L21,2)</f>
        <v>24.55</v>
      </c>
      <c r="O21" s="106">
        <v>0.81666666666666676</v>
      </c>
    </row>
    <row r="22" spans="1:15" ht="15" customHeight="1" x14ac:dyDescent="0.25">
      <c r="A22" s="59">
        <v>3</v>
      </c>
      <c r="B22" s="89" t="s">
        <v>14</v>
      </c>
      <c r="C22" s="90" t="s">
        <v>40</v>
      </c>
      <c r="D22" s="91" t="s">
        <v>37</v>
      </c>
      <c r="E22" s="92" t="s">
        <v>22</v>
      </c>
      <c r="F22" s="102" t="s">
        <v>41</v>
      </c>
      <c r="G22" s="93">
        <v>3.18</v>
      </c>
      <c r="H22" s="93">
        <v>7</v>
      </c>
      <c r="I22" s="93">
        <v>12.42</v>
      </c>
      <c r="J22" s="93">
        <v>7.01</v>
      </c>
      <c r="K22" s="93"/>
      <c r="L22" s="93"/>
      <c r="M22" s="94">
        <f>SUM(G22:L22)</f>
        <v>29.61</v>
      </c>
      <c r="N22" s="95">
        <f>LARGE(G22:L22,1)+LARGE(G22:L22,2)</f>
        <v>19.43</v>
      </c>
      <c r="O22" s="107">
        <v>0.80833333333333324</v>
      </c>
    </row>
    <row r="23" spans="1:15" ht="15" customHeight="1" x14ac:dyDescent="0.25">
      <c r="A23" s="60">
        <v>4</v>
      </c>
      <c r="B23" s="101" t="s">
        <v>14</v>
      </c>
      <c r="C23" s="30" t="s">
        <v>44</v>
      </c>
      <c r="D23" s="34" t="s">
        <v>37</v>
      </c>
      <c r="E23" s="31" t="s">
        <v>22</v>
      </c>
      <c r="F23" s="24" t="s">
        <v>43</v>
      </c>
      <c r="G23" s="104">
        <v>7.23</v>
      </c>
      <c r="H23" s="104">
        <v>11.28</v>
      </c>
      <c r="I23" s="104">
        <v>3.72</v>
      </c>
      <c r="J23" s="104"/>
      <c r="K23" s="104"/>
      <c r="L23" s="104"/>
      <c r="M23" s="97">
        <f>SUM(G23:L23)</f>
        <v>22.229999999999997</v>
      </c>
      <c r="N23" s="98">
        <f>LARGE(G23:L23,1)+LARGE(G23:L23,2)</f>
        <v>18.509999999999998</v>
      </c>
      <c r="O23" s="107">
        <v>0.77083333333333337</v>
      </c>
    </row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</sheetData>
  <sortState xmlns:xlrd2="http://schemas.microsoft.com/office/spreadsheetml/2017/richdata2" ref="B20:O23">
    <sortCondition descending="1" ref="N20:N23"/>
  </sortState>
  <mergeCells count="4">
    <mergeCell ref="C2:C3"/>
    <mergeCell ref="F2:I3"/>
    <mergeCell ref="G4:H4"/>
    <mergeCell ref="B18:C18"/>
  </mergeCells>
  <conditionalFormatting sqref="G6:L10 G20:L22">
    <cfRule type="cellIs" dxfId="12" priority="2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 xml:space="preserve">&amp;C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CFAB-044E-4445-8028-70CBFC535DB6}">
  <dimension ref="A1:O961"/>
  <sheetViews>
    <sheetView zoomScale="106" zoomScaleNormal="106" workbookViewId="0">
      <selection activeCell="V14" sqref="V14"/>
    </sheetView>
  </sheetViews>
  <sheetFormatPr defaultColWidth="14.44140625" defaultRowHeight="15" customHeight="1" x14ac:dyDescent="0.25"/>
  <cols>
    <col min="1" max="1" width="3" customWidth="1"/>
    <col min="2" max="2" width="9.33203125" customWidth="1"/>
    <col min="3" max="3" width="23.44140625" customWidth="1"/>
    <col min="4" max="4" width="8.5546875" customWidth="1"/>
    <col min="5" max="5" width="6.33203125" customWidth="1"/>
    <col min="6" max="6" width="14.44140625" customWidth="1"/>
    <col min="7" max="12" width="5.6640625" customWidth="1"/>
    <col min="13" max="13" width="7.33203125" customWidth="1"/>
    <col min="14" max="14" width="6.44140625" customWidth="1"/>
    <col min="15" max="25" width="8" customWidth="1"/>
  </cols>
  <sheetData>
    <row r="1" spans="1:15" ht="12" customHeight="1" x14ac:dyDescent="0.25">
      <c r="B1" s="7"/>
      <c r="C1" s="7"/>
      <c r="D1" s="7"/>
      <c r="E1" s="7"/>
    </row>
    <row r="2" spans="1:15" ht="17.100000000000001" customHeight="1" x14ac:dyDescent="0.25">
      <c r="B2" s="7"/>
      <c r="C2" s="118" t="s">
        <v>15</v>
      </c>
      <c r="D2" s="7"/>
      <c r="E2" s="7"/>
      <c r="F2" s="112" t="s">
        <v>11</v>
      </c>
      <c r="G2" s="112"/>
      <c r="H2" s="112"/>
      <c r="I2" s="112"/>
    </row>
    <row r="3" spans="1:15" ht="17.100000000000001" customHeight="1" x14ac:dyDescent="0.25">
      <c r="B3" s="7"/>
      <c r="C3" s="118"/>
      <c r="D3" s="7"/>
      <c r="E3" s="7"/>
      <c r="F3" s="112"/>
      <c r="G3" s="112"/>
      <c r="H3" s="112"/>
      <c r="I3" s="112"/>
      <c r="J3" s="1"/>
      <c r="K3" s="1"/>
    </row>
    <row r="4" spans="1:15" ht="17.100000000000001" customHeight="1" x14ac:dyDescent="0.25">
      <c r="G4" s="119"/>
      <c r="H4" s="119"/>
      <c r="I4" s="5"/>
    </row>
    <row r="5" spans="1:15" ht="15" customHeight="1" x14ac:dyDescent="0.25">
      <c r="A5" s="54"/>
      <c r="B5" s="53" t="s">
        <v>0</v>
      </c>
      <c r="C5" s="9" t="s">
        <v>1</v>
      </c>
      <c r="D5" s="11" t="s">
        <v>18</v>
      </c>
      <c r="E5" s="11" t="s">
        <v>21</v>
      </c>
      <c r="F5" s="9" t="s">
        <v>2</v>
      </c>
      <c r="G5" s="8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</row>
    <row r="6" spans="1:15" ht="15" customHeight="1" x14ac:dyDescent="0.25">
      <c r="A6" s="59">
        <v>1</v>
      </c>
      <c r="B6" s="13" t="s">
        <v>15</v>
      </c>
      <c r="C6" s="30" t="s">
        <v>33</v>
      </c>
      <c r="D6" s="34" t="s">
        <v>34</v>
      </c>
      <c r="E6" s="31" t="s">
        <v>22</v>
      </c>
      <c r="F6" s="32" t="s">
        <v>35</v>
      </c>
      <c r="G6" s="12">
        <v>4.22</v>
      </c>
      <c r="H6" s="12">
        <v>9.3699999999999992</v>
      </c>
      <c r="I6" s="12">
        <v>11.37</v>
      </c>
      <c r="J6" s="12">
        <v>11.75</v>
      </c>
      <c r="K6" s="12"/>
      <c r="L6" s="12"/>
      <c r="M6" s="3">
        <f>SUM(G6:L6)</f>
        <v>36.71</v>
      </c>
      <c r="N6" s="4">
        <f>LARGE(G6:L6,1)+LARGE(G6:L6,2)</f>
        <v>23.119999999999997</v>
      </c>
      <c r="O6" s="88">
        <v>0.96250000000000002</v>
      </c>
    </row>
    <row r="7" spans="1:15" ht="15" customHeight="1" x14ac:dyDescent="0.25">
      <c r="A7" s="60">
        <v>2</v>
      </c>
      <c r="B7" s="13" t="s">
        <v>15</v>
      </c>
      <c r="C7" s="30" t="s">
        <v>36</v>
      </c>
      <c r="D7" s="34" t="s">
        <v>37</v>
      </c>
      <c r="E7" s="31" t="s">
        <v>22</v>
      </c>
      <c r="F7" s="32" t="s">
        <v>38</v>
      </c>
      <c r="G7" s="12">
        <v>8.6199999999999992</v>
      </c>
      <c r="H7" s="12">
        <v>4.93</v>
      </c>
      <c r="I7" s="12">
        <v>8.3800000000000008</v>
      </c>
      <c r="J7" s="12">
        <v>9.7799999999999994</v>
      </c>
      <c r="K7" s="12">
        <v>11.27</v>
      </c>
      <c r="L7" s="12"/>
      <c r="M7" s="3">
        <f>SUM(G7:L7)</f>
        <v>42.980000000000004</v>
      </c>
      <c r="N7" s="4">
        <f>LARGE(G7:L7,1)+LARGE(G7:L7,2)</f>
        <v>21.049999999999997</v>
      </c>
      <c r="O7" s="88">
        <v>0.87916666666666676</v>
      </c>
    </row>
    <row r="8" spans="1:15" ht="15" customHeight="1" x14ac:dyDescent="0.25">
      <c r="A8" s="60">
        <v>3</v>
      </c>
      <c r="B8" s="13" t="s">
        <v>15</v>
      </c>
      <c r="C8" s="21" t="s">
        <v>42</v>
      </c>
      <c r="D8" s="22" t="s">
        <v>37</v>
      </c>
      <c r="E8" s="23" t="s">
        <v>22</v>
      </c>
      <c r="F8" s="24" t="s">
        <v>43</v>
      </c>
      <c r="G8" s="12">
        <v>9.4499999999999993</v>
      </c>
      <c r="H8" s="12">
        <v>9.73</v>
      </c>
      <c r="I8" s="12"/>
      <c r="J8" s="12"/>
      <c r="K8" s="12"/>
      <c r="L8" s="12"/>
      <c r="M8" s="3">
        <f>SUM(G8:L8)</f>
        <v>19.18</v>
      </c>
      <c r="N8" s="4">
        <f>LARGE(G8:L8,1)+LARGE(G8:L8,2)</f>
        <v>19.18</v>
      </c>
      <c r="O8" s="88">
        <v>0.79999999999999993</v>
      </c>
    </row>
    <row r="9" spans="1:15" ht="15" customHeight="1" x14ac:dyDescent="0.25">
      <c r="A9" s="60">
        <v>4</v>
      </c>
      <c r="B9" s="13" t="s">
        <v>15</v>
      </c>
      <c r="C9" s="30" t="s">
        <v>39</v>
      </c>
      <c r="D9" s="34" t="s">
        <v>37</v>
      </c>
      <c r="E9" s="31" t="s">
        <v>22</v>
      </c>
      <c r="F9" s="32" t="s">
        <v>38</v>
      </c>
      <c r="G9" s="12">
        <v>6.35</v>
      </c>
      <c r="H9" s="12">
        <v>7.08</v>
      </c>
      <c r="I9" s="12">
        <v>8.68</v>
      </c>
      <c r="J9" s="12">
        <v>1.32</v>
      </c>
      <c r="K9" s="12"/>
      <c r="L9" s="12"/>
      <c r="M9" s="3">
        <f>SUM(G9:L9)</f>
        <v>23.43</v>
      </c>
      <c r="N9" s="4">
        <f>LARGE(G9:L9,1)+LARGE(G9:L9,2)</f>
        <v>15.76</v>
      </c>
      <c r="O9" s="88">
        <v>0.65833333333333333</v>
      </c>
    </row>
    <row r="10" spans="1:15" ht="15" customHeight="1" x14ac:dyDescent="0.25">
      <c r="A10" s="60">
        <v>5</v>
      </c>
      <c r="B10" s="13" t="s">
        <v>15</v>
      </c>
      <c r="C10" s="30" t="s">
        <v>44</v>
      </c>
      <c r="D10" s="34" t="s">
        <v>37</v>
      </c>
      <c r="E10" s="31" t="s">
        <v>22</v>
      </c>
      <c r="F10" s="24" t="s">
        <v>43</v>
      </c>
      <c r="G10" s="12">
        <v>8.75</v>
      </c>
      <c r="H10" s="12">
        <v>0</v>
      </c>
      <c r="I10" s="12"/>
      <c r="J10" s="12"/>
      <c r="K10" s="12"/>
      <c r="L10" s="12"/>
      <c r="M10" s="3">
        <f>SUM(G10:L10)</f>
        <v>8.75</v>
      </c>
      <c r="N10" s="4">
        <f>LARGE(G10:L10,1)+LARGE(G10:L10,2)</f>
        <v>8.75</v>
      </c>
      <c r="O10" s="88">
        <v>0.3666666666666667</v>
      </c>
    </row>
    <row r="15" spans="1:15" ht="15" customHeight="1" x14ac:dyDescent="0.25">
      <c r="B15" s="117" t="s">
        <v>93</v>
      </c>
      <c r="C15" s="117"/>
    </row>
    <row r="16" spans="1:15" ht="15" customHeight="1" x14ac:dyDescent="0.25">
      <c r="A16" s="54"/>
      <c r="B16" s="53" t="s">
        <v>0</v>
      </c>
      <c r="C16" s="9" t="s">
        <v>1</v>
      </c>
      <c r="D16" s="11" t="s">
        <v>18</v>
      </c>
      <c r="E16" s="11" t="s">
        <v>21</v>
      </c>
      <c r="F16" s="9" t="s">
        <v>2</v>
      </c>
      <c r="G16" s="8" t="s">
        <v>3</v>
      </c>
      <c r="H16" s="2" t="s">
        <v>4</v>
      </c>
      <c r="I16" s="2" t="s">
        <v>5</v>
      </c>
      <c r="J16" s="2" t="s">
        <v>6</v>
      </c>
      <c r="K16" s="2" t="s">
        <v>7</v>
      </c>
      <c r="L16" s="2" t="s">
        <v>8</v>
      </c>
      <c r="M16" s="2" t="s">
        <v>9</v>
      </c>
      <c r="N16" s="2" t="s">
        <v>16</v>
      </c>
    </row>
    <row r="17" spans="1:15" ht="15" customHeight="1" x14ac:dyDescent="0.25">
      <c r="A17" s="60">
        <v>1</v>
      </c>
      <c r="B17" s="13" t="s">
        <v>15</v>
      </c>
      <c r="C17" s="30" t="s">
        <v>36</v>
      </c>
      <c r="D17" s="34" t="s">
        <v>37</v>
      </c>
      <c r="E17" s="31" t="s">
        <v>22</v>
      </c>
      <c r="F17" s="32" t="s">
        <v>38</v>
      </c>
      <c r="G17" s="12">
        <v>8.6199999999999992</v>
      </c>
      <c r="H17" s="12">
        <v>4.93</v>
      </c>
      <c r="I17" s="12">
        <v>8.3800000000000008</v>
      </c>
      <c r="J17" s="12">
        <v>9.7799999999999994</v>
      </c>
      <c r="K17" s="12">
        <v>11.27</v>
      </c>
      <c r="L17" s="12"/>
      <c r="M17" s="3">
        <f>SUM(G17:L17)</f>
        <v>42.980000000000004</v>
      </c>
      <c r="N17" s="4">
        <f>LARGE(G17:L17,1)+LARGE(G17:L17,2)</f>
        <v>21.049999999999997</v>
      </c>
      <c r="O17" s="88">
        <v>0.87916666666666676</v>
      </c>
    </row>
    <row r="18" spans="1:15" ht="15" customHeight="1" x14ac:dyDescent="0.25">
      <c r="A18" s="60">
        <v>2</v>
      </c>
      <c r="B18" s="13" t="s">
        <v>15</v>
      </c>
      <c r="C18" s="21" t="s">
        <v>42</v>
      </c>
      <c r="D18" s="22" t="s">
        <v>37</v>
      </c>
      <c r="E18" s="23" t="s">
        <v>22</v>
      </c>
      <c r="F18" s="24" t="s">
        <v>43</v>
      </c>
      <c r="G18" s="12">
        <v>9.4499999999999993</v>
      </c>
      <c r="H18" s="12">
        <v>9.73</v>
      </c>
      <c r="I18" s="12"/>
      <c r="J18" s="12"/>
      <c r="K18" s="12"/>
      <c r="L18" s="12"/>
      <c r="M18" s="3">
        <f>SUM(G18:L18)</f>
        <v>19.18</v>
      </c>
      <c r="N18" s="4">
        <f>LARGE(G18:L18,1)+LARGE(G18:L18,2)</f>
        <v>19.18</v>
      </c>
      <c r="O18" s="88">
        <v>0.79999999999999993</v>
      </c>
    </row>
    <row r="19" spans="1:15" ht="15" customHeight="1" x14ac:dyDescent="0.25">
      <c r="A19" s="60">
        <v>3</v>
      </c>
      <c r="B19" s="13" t="s">
        <v>15</v>
      </c>
      <c r="C19" s="30" t="s">
        <v>39</v>
      </c>
      <c r="D19" s="34" t="s">
        <v>37</v>
      </c>
      <c r="E19" s="31" t="s">
        <v>22</v>
      </c>
      <c r="F19" s="32" t="s">
        <v>38</v>
      </c>
      <c r="G19" s="12">
        <v>6.35</v>
      </c>
      <c r="H19" s="12">
        <v>7.08</v>
      </c>
      <c r="I19" s="12">
        <v>8.68</v>
      </c>
      <c r="J19" s="12">
        <v>1.32</v>
      </c>
      <c r="K19" s="12"/>
      <c r="L19" s="12"/>
      <c r="M19" s="3">
        <f>SUM(G19:L19)</f>
        <v>23.43</v>
      </c>
      <c r="N19" s="4">
        <f>LARGE(G19:L19,1)+LARGE(G19:L19,2)</f>
        <v>15.76</v>
      </c>
      <c r="O19" s="88">
        <v>0.65833333333333333</v>
      </c>
    </row>
    <row r="20" spans="1:15" ht="15" customHeight="1" x14ac:dyDescent="0.25">
      <c r="A20" s="60">
        <v>4</v>
      </c>
      <c r="B20" s="13" t="s">
        <v>15</v>
      </c>
      <c r="C20" s="30" t="s">
        <v>44</v>
      </c>
      <c r="D20" s="34" t="s">
        <v>37</v>
      </c>
      <c r="E20" s="31" t="s">
        <v>22</v>
      </c>
      <c r="F20" s="24" t="s">
        <v>43</v>
      </c>
      <c r="G20" s="12">
        <v>8.75</v>
      </c>
      <c r="H20" s="12">
        <v>0</v>
      </c>
      <c r="I20" s="12"/>
      <c r="J20" s="12"/>
      <c r="K20" s="12"/>
      <c r="L20" s="12"/>
      <c r="M20" s="3">
        <f>SUM(G20:L20)</f>
        <v>8.75</v>
      </c>
      <c r="N20" s="4">
        <f>LARGE(G20:L20,1)+LARGE(G20:L20,2)</f>
        <v>8.75</v>
      </c>
      <c r="O20" s="88">
        <v>0.3666666666666667</v>
      </c>
    </row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</sheetData>
  <sortState xmlns:xlrd2="http://schemas.microsoft.com/office/spreadsheetml/2017/richdata2" ref="B6:N10">
    <sortCondition descending="1" ref="N6:N10"/>
  </sortState>
  <mergeCells count="4">
    <mergeCell ref="C2:C3"/>
    <mergeCell ref="F2:I3"/>
    <mergeCell ref="G4:H4"/>
    <mergeCell ref="B15:C15"/>
  </mergeCells>
  <conditionalFormatting sqref="G6:L10 G17:L20">
    <cfRule type="cellIs" dxfId="11" priority="2" operator="equal">
      <formula>0</formula>
    </cfRule>
  </conditionalFormatting>
  <pageMargins left="0.31496062992125984" right="0.31496062992125984" top="0.74803149606299213" bottom="0.74803149606299213" header="0.39370078740157483" footer="0"/>
  <pageSetup orientation="landscape" r:id="rId1"/>
  <headerFooter>
    <oddHeader xml:space="preserve">&amp;C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4E05B-5D94-4B8F-A105-9489CE1D8110}">
  <dimension ref="A1:Z118"/>
  <sheetViews>
    <sheetView zoomScale="80" zoomScaleNormal="80" workbookViewId="0">
      <selection activeCell="V23" sqref="V23"/>
    </sheetView>
  </sheetViews>
  <sheetFormatPr defaultRowHeight="13.2" x14ac:dyDescent="0.25"/>
  <cols>
    <col min="3" max="3" width="25.109375" customWidth="1"/>
    <col min="24" max="24" width="23.5546875" customWidth="1"/>
  </cols>
  <sheetData>
    <row r="1" spans="1:20" ht="15" customHeight="1" x14ac:dyDescent="0.25"/>
    <row r="2" spans="1:20" ht="15" customHeight="1" x14ac:dyDescent="0.25"/>
    <row r="3" spans="1:20" ht="15" customHeight="1" x14ac:dyDescent="0.25"/>
    <row r="4" spans="1:20" ht="15" customHeight="1" x14ac:dyDescent="0.25">
      <c r="A4" s="16"/>
      <c r="B4" s="17" t="s">
        <v>0</v>
      </c>
      <c r="C4" s="10" t="s">
        <v>1</v>
      </c>
      <c r="D4" s="10" t="s">
        <v>18</v>
      </c>
      <c r="E4" s="11" t="s">
        <v>21</v>
      </c>
      <c r="F4" s="10" t="s">
        <v>2</v>
      </c>
      <c r="G4" s="18" t="s">
        <v>3</v>
      </c>
      <c r="H4" s="19" t="s">
        <v>4</v>
      </c>
      <c r="I4" s="19" t="s">
        <v>5</v>
      </c>
      <c r="J4" s="19" t="s">
        <v>6</v>
      </c>
      <c r="K4" s="19" t="s">
        <v>7</v>
      </c>
      <c r="L4" s="19" t="s">
        <v>8</v>
      </c>
      <c r="M4" s="20" t="s">
        <v>9</v>
      </c>
      <c r="N4" s="17" t="s">
        <v>16</v>
      </c>
      <c r="O4" s="49"/>
      <c r="P4" s="49"/>
    </row>
    <row r="5" spans="1:20" ht="15" customHeight="1" x14ac:dyDescent="0.25">
      <c r="A5" s="55">
        <v>1</v>
      </c>
      <c r="B5" s="21" t="s">
        <v>12</v>
      </c>
      <c r="C5" s="35" t="s">
        <v>39</v>
      </c>
      <c r="D5" s="34" t="s">
        <v>37</v>
      </c>
      <c r="E5" s="31" t="s">
        <v>22</v>
      </c>
      <c r="F5" s="32" t="s">
        <v>38</v>
      </c>
      <c r="G5" s="25">
        <v>14</v>
      </c>
      <c r="H5" s="25">
        <v>1144</v>
      </c>
      <c r="I5" s="25">
        <v>1208</v>
      </c>
      <c r="J5" s="25"/>
      <c r="K5" s="25"/>
      <c r="L5" s="25"/>
      <c r="M5" s="26">
        <f t="shared" ref="M5:M9" si="0">SUM(G5:L5)</f>
        <v>2366</v>
      </c>
      <c r="N5" s="37">
        <f t="shared" ref="N5:N9" si="1">LARGE(G5:L5,1)+LARGE(G5:L5,2)</f>
        <v>2352</v>
      </c>
      <c r="O5" s="44">
        <f>N5/60</f>
        <v>39.200000000000003</v>
      </c>
      <c r="P5" s="46">
        <v>1.6333333333333335</v>
      </c>
      <c r="T5">
        <v>5</v>
      </c>
    </row>
    <row r="6" spans="1:20" ht="15" customHeight="1" x14ac:dyDescent="0.25">
      <c r="A6" s="55">
        <v>2</v>
      </c>
      <c r="B6" s="21" t="s">
        <v>12</v>
      </c>
      <c r="C6" s="35" t="s">
        <v>36</v>
      </c>
      <c r="D6" s="34" t="s">
        <v>37</v>
      </c>
      <c r="E6" s="31" t="s">
        <v>22</v>
      </c>
      <c r="F6" s="32" t="s">
        <v>38</v>
      </c>
      <c r="G6" s="25">
        <v>45.45</v>
      </c>
      <c r="H6" s="25">
        <v>690</v>
      </c>
      <c r="I6" s="25">
        <v>655.16999999999996</v>
      </c>
      <c r="J6" s="25">
        <v>253</v>
      </c>
      <c r="K6" s="25">
        <v>786</v>
      </c>
      <c r="L6" s="25">
        <v>590</v>
      </c>
      <c r="M6" s="26">
        <f t="shared" si="0"/>
        <v>3019.62</v>
      </c>
      <c r="N6" s="37">
        <f t="shared" si="1"/>
        <v>1476</v>
      </c>
      <c r="O6" s="44">
        <f t="shared" ref="O6:O9" si="2">N6/60</f>
        <v>24.6</v>
      </c>
      <c r="P6" s="46">
        <v>1.0250000000000001</v>
      </c>
      <c r="T6">
        <v>4</v>
      </c>
    </row>
    <row r="7" spans="1:20" ht="15" customHeight="1" x14ac:dyDescent="0.25">
      <c r="A7" s="55">
        <v>3</v>
      </c>
      <c r="B7" s="21" t="s">
        <v>12</v>
      </c>
      <c r="C7" s="35" t="s">
        <v>40</v>
      </c>
      <c r="D7" s="34" t="s">
        <v>37</v>
      </c>
      <c r="E7" s="31" t="s">
        <v>22</v>
      </c>
      <c r="F7" s="32" t="s">
        <v>41</v>
      </c>
      <c r="G7" s="25">
        <v>535</v>
      </c>
      <c r="H7" s="25">
        <v>554</v>
      </c>
      <c r="I7" s="25">
        <v>534</v>
      </c>
      <c r="J7" s="25">
        <v>568</v>
      </c>
      <c r="K7" s="25">
        <v>573</v>
      </c>
      <c r="L7" s="25">
        <v>574</v>
      </c>
      <c r="M7" s="26">
        <f t="shared" si="0"/>
        <v>3338</v>
      </c>
      <c r="N7" s="37">
        <f t="shared" si="1"/>
        <v>1147</v>
      </c>
      <c r="O7" s="44">
        <f t="shared" si="2"/>
        <v>19.116666666666667</v>
      </c>
      <c r="P7" s="48">
        <v>0.79652777777777783</v>
      </c>
      <c r="T7">
        <v>3</v>
      </c>
    </row>
    <row r="8" spans="1:20" ht="15" customHeight="1" x14ac:dyDescent="0.25">
      <c r="A8" s="55">
        <v>4</v>
      </c>
      <c r="B8" s="21" t="s">
        <v>12</v>
      </c>
      <c r="C8" s="36" t="s">
        <v>42</v>
      </c>
      <c r="D8" s="22" t="s">
        <v>37</v>
      </c>
      <c r="E8" s="23" t="s">
        <v>22</v>
      </c>
      <c r="F8" s="24" t="s">
        <v>43</v>
      </c>
      <c r="G8" s="25">
        <v>356</v>
      </c>
      <c r="H8" s="25">
        <v>556</v>
      </c>
      <c r="I8" s="25">
        <v>302</v>
      </c>
      <c r="J8" s="25"/>
      <c r="K8" s="25"/>
      <c r="L8" s="25"/>
      <c r="M8" s="26">
        <f t="shared" si="0"/>
        <v>1214</v>
      </c>
      <c r="N8" s="37">
        <f t="shared" si="1"/>
        <v>912</v>
      </c>
      <c r="O8" s="44">
        <f t="shared" si="2"/>
        <v>15.2</v>
      </c>
      <c r="P8" s="48">
        <v>0.6333333333333333</v>
      </c>
      <c r="T8">
        <v>2</v>
      </c>
    </row>
    <row r="9" spans="1:20" ht="15" customHeight="1" x14ac:dyDescent="0.25">
      <c r="A9" s="55">
        <v>5</v>
      </c>
      <c r="B9" s="21" t="s">
        <v>12</v>
      </c>
      <c r="C9" s="30" t="s">
        <v>44</v>
      </c>
      <c r="D9" s="34" t="s">
        <v>37</v>
      </c>
      <c r="E9" s="31" t="s">
        <v>22</v>
      </c>
      <c r="F9" s="24" t="s">
        <v>43</v>
      </c>
      <c r="G9" s="25">
        <v>11.8</v>
      </c>
      <c r="H9" s="25">
        <v>276</v>
      </c>
      <c r="I9" s="25">
        <v>89</v>
      </c>
      <c r="J9" s="25">
        <v>379</v>
      </c>
      <c r="K9" s="25">
        <v>514</v>
      </c>
      <c r="L9" s="25"/>
      <c r="M9" s="26">
        <f t="shared" si="0"/>
        <v>1269.8</v>
      </c>
      <c r="N9" s="37">
        <f t="shared" si="1"/>
        <v>893</v>
      </c>
      <c r="O9" s="44">
        <f t="shared" si="2"/>
        <v>14.883333333333333</v>
      </c>
      <c r="P9" s="48">
        <v>0.62013888888888891</v>
      </c>
      <c r="T9">
        <v>1</v>
      </c>
    </row>
    <row r="10" spans="1:20" ht="15" customHeight="1" x14ac:dyDescent="0.25"/>
    <row r="11" spans="1:20" ht="15" customHeight="1" x14ac:dyDescent="0.25"/>
    <row r="12" spans="1:20" ht="15" customHeight="1" x14ac:dyDescent="0.25">
      <c r="A12" s="52"/>
      <c r="B12" s="51" t="s">
        <v>0</v>
      </c>
      <c r="C12" s="10" t="s">
        <v>1</v>
      </c>
      <c r="D12" s="11" t="s">
        <v>18</v>
      </c>
      <c r="E12" s="11" t="s">
        <v>21</v>
      </c>
      <c r="F12" s="10" t="s">
        <v>2</v>
      </c>
      <c r="G12" s="18" t="s">
        <v>3</v>
      </c>
      <c r="H12" s="19" t="s">
        <v>4</v>
      </c>
      <c r="I12" s="19" t="s">
        <v>5</v>
      </c>
      <c r="J12" s="19" t="s">
        <v>6</v>
      </c>
      <c r="K12" s="19" t="s">
        <v>7</v>
      </c>
      <c r="L12" s="19" t="s">
        <v>8</v>
      </c>
      <c r="M12" s="19" t="s">
        <v>9</v>
      </c>
      <c r="N12" s="17" t="s">
        <v>16</v>
      </c>
      <c r="O12" s="49"/>
    </row>
    <row r="13" spans="1:20" ht="15" customHeight="1" x14ac:dyDescent="0.25">
      <c r="A13" s="57">
        <v>1</v>
      </c>
      <c r="B13" s="28" t="s">
        <v>13</v>
      </c>
      <c r="C13" s="35" t="s">
        <v>39</v>
      </c>
      <c r="D13" s="34" t="s">
        <v>37</v>
      </c>
      <c r="E13" s="31" t="s">
        <v>22</v>
      </c>
      <c r="F13" s="32" t="s">
        <v>38</v>
      </c>
      <c r="G13" s="25">
        <v>7.07</v>
      </c>
      <c r="H13" s="25">
        <v>22.62</v>
      </c>
      <c r="I13" s="41">
        <v>19.600000000000001</v>
      </c>
      <c r="J13" s="25">
        <v>20.100000000000001</v>
      </c>
      <c r="K13" s="25">
        <v>22.63</v>
      </c>
      <c r="L13" s="41"/>
      <c r="M13" s="26">
        <f t="shared" ref="M13:M17" si="3">SUM(G13:L13)</f>
        <v>92.02000000000001</v>
      </c>
      <c r="N13" s="37">
        <f t="shared" ref="N13:N17" si="4">LARGE(G13:L13,1)+LARGE(G13:L13,2)</f>
        <v>45.25</v>
      </c>
      <c r="O13" s="46">
        <v>1.8854166666666667</v>
      </c>
      <c r="T13">
        <v>5</v>
      </c>
    </row>
    <row r="14" spans="1:20" ht="15" customHeight="1" x14ac:dyDescent="0.25">
      <c r="A14" s="57">
        <v>2</v>
      </c>
      <c r="B14" s="28" t="s">
        <v>13</v>
      </c>
      <c r="C14" s="35" t="s">
        <v>36</v>
      </c>
      <c r="D14" s="34" t="s">
        <v>37</v>
      </c>
      <c r="E14" s="31" t="s">
        <v>22</v>
      </c>
      <c r="F14" s="32" t="s">
        <v>38</v>
      </c>
      <c r="G14" s="25">
        <v>15.87</v>
      </c>
      <c r="H14" s="25">
        <v>16.149999999999999</v>
      </c>
      <c r="I14" s="41">
        <v>7.68</v>
      </c>
      <c r="J14" s="25">
        <v>16.8</v>
      </c>
      <c r="K14" s="25">
        <v>5.95</v>
      </c>
      <c r="L14" s="25"/>
      <c r="M14" s="26">
        <f t="shared" si="3"/>
        <v>62.45</v>
      </c>
      <c r="N14" s="37">
        <f t="shared" si="4"/>
        <v>32.950000000000003</v>
      </c>
      <c r="O14" s="46">
        <v>1.3729166666666668</v>
      </c>
      <c r="T14">
        <v>4</v>
      </c>
    </row>
    <row r="15" spans="1:20" ht="15" customHeight="1" x14ac:dyDescent="0.25">
      <c r="A15" s="58">
        <v>3</v>
      </c>
      <c r="B15" s="28" t="s">
        <v>13</v>
      </c>
      <c r="C15" s="35" t="s">
        <v>40</v>
      </c>
      <c r="D15" s="34" t="s">
        <v>37</v>
      </c>
      <c r="E15" s="31" t="s">
        <v>22</v>
      </c>
      <c r="F15" s="32" t="s">
        <v>41</v>
      </c>
      <c r="G15" s="25">
        <v>14.68</v>
      </c>
      <c r="H15" s="25">
        <v>12.32</v>
      </c>
      <c r="I15" s="41">
        <v>11</v>
      </c>
      <c r="J15" s="25">
        <v>14.82</v>
      </c>
      <c r="K15" s="25">
        <v>10.55</v>
      </c>
      <c r="L15" s="25">
        <v>14.97</v>
      </c>
      <c r="M15" s="26">
        <f t="shared" si="3"/>
        <v>78.34</v>
      </c>
      <c r="N15" s="37">
        <f t="shared" si="4"/>
        <v>29.79</v>
      </c>
      <c r="O15" s="46">
        <v>1.2410185185185185</v>
      </c>
      <c r="T15">
        <v>3</v>
      </c>
    </row>
    <row r="16" spans="1:20" ht="15" customHeight="1" x14ac:dyDescent="0.25">
      <c r="A16" s="57">
        <v>4</v>
      </c>
      <c r="B16" s="28" t="s">
        <v>13</v>
      </c>
      <c r="C16" s="35" t="s">
        <v>44</v>
      </c>
      <c r="D16" s="34" t="s">
        <v>37</v>
      </c>
      <c r="E16" s="31" t="s">
        <v>22</v>
      </c>
      <c r="F16" s="24" t="s">
        <v>43</v>
      </c>
      <c r="G16" s="25">
        <v>12.58</v>
      </c>
      <c r="H16" s="25">
        <v>2.08</v>
      </c>
      <c r="I16" s="41">
        <v>13.9</v>
      </c>
      <c r="J16" s="25"/>
      <c r="K16" s="25"/>
      <c r="L16" s="25"/>
      <c r="M16" s="26">
        <f t="shared" si="3"/>
        <v>28.560000000000002</v>
      </c>
      <c r="N16" s="37">
        <f t="shared" si="4"/>
        <v>26.48</v>
      </c>
      <c r="O16" s="46">
        <v>1.1028703703703704</v>
      </c>
      <c r="T16">
        <v>2</v>
      </c>
    </row>
    <row r="17" spans="1:25" ht="15" customHeight="1" x14ac:dyDescent="0.25">
      <c r="A17" s="58">
        <v>5</v>
      </c>
      <c r="B17" s="28" t="s">
        <v>13</v>
      </c>
      <c r="C17" s="36" t="s">
        <v>42</v>
      </c>
      <c r="D17" s="22" t="s">
        <v>37</v>
      </c>
      <c r="E17" s="23" t="s">
        <v>22</v>
      </c>
      <c r="F17" s="24" t="s">
        <v>43</v>
      </c>
      <c r="G17" s="25">
        <v>8.73</v>
      </c>
      <c r="H17" s="25">
        <v>0.23</v>
      </c>
      <c r="I17" s="41">
        <v>6.23</v>
      </c>
      <c r="J17" s="25">
        <v>10.130000000000001</v>
      </c>
      <c r="K17" s="25">
        <v>1.38</v>
      </c>
      <c r="L17" s="25">
        <v>5.55</v>
      </c>
      <c r="M17" s="26">
        <f t="shared" si="3"/>
        <v>32.25</v>
      </c>
      <c r="N17" s="37">
        <f t="shared" si="4"/>
        <v>18.86</v>
      </c>
      <c r="O17" s="47">
        <v>0.78548611111111111</v>
      </c>
      <c r="T17">
        <v>1</v>
      </c>
    </row>
    <row r="18" spans="1:25" ht="15" customHeight="1" x14ac:dyDescent="0.25"/>
    <row r="19" spans="1:25" ht="15" customHeight="1" x14ac:dyDescent="0.25"/>
    <row r="20" spans="1:25" ht="15" customHeight="1" x14ac:dyDescent="0.25">
      <c r="A20" s="67"/>
      <c r="B20" s="68" t="s">
        <v>0</v>
      </c>
      <c r="C20" s="10" t="s">
        <v>1</v>
      </c>
      <c r="D20" s="10" t="s">
        <v>50</v>
      </c>
      <c r="E20" s="11" t="s">
        <v>51</v>
      </c>
      <c r="F20" s="10" t="s">
        <v>2</v>
      </c>
      <c r="G20" s="8" t="s">
        <v>3</v>
      </c>
      <c r="H20" s="2" t="s">
        <v>4</v>
      </c>
      <c r="I20" s="2" t="s">
        <v>5</v>
      </c>
      <c r="J20" s="2" t="s">
        <v>6</v>
      </c>
      <c r="K20" s="2" t="s">
        <v>7</v>
      </c>
      <c r="L20" s="2" t="s">
        <v>8</v>
      </c>
      <c r="M20" s="2" t="s">
        <v>52</v>
      </c>
      <c r="N20" s="2" t="s">
        <v>53</v>
      </c>
      <c r="O20" s="2" t="s">
        <v>54</v>
      </c>
      <c r="P20" s="69" t="s">
        <v>9</v>
      </c>
      <c r="Q20" s="2" t="s">
        <v>55</v>
      </c>
      <c r="X20" s="71" t="s">
        <v>61</v>
      </c>
      <c r="Y20">
        <f>T13+T24+T51+T5</f>
        <v>55</v>
      </c>
    </row>
    <row r="21" spans="1:25" ht="15" customHeight="1" x14ac:dyDescent="0.25">
      <c r="A21" s="70">
        <v>1</v>
      </c>
      <c r="B21" s="71" t="s">
        <v>56</v>
      </c>
      <c r="C21" s="71" t="s">
        <v>57</v>
      </c>
      <c r="D21" s="77">
        <v>61266</v>
      </c>
      <c r="E21" s="73"/>
      <c r="F21" s="74" t="s">
        <v>38</v>
      </c>
      <c r="G21" s="12">
        <v>47.77</v>
      </c>
      <c r="H21" s="12">
        <v>43.81</v>
      </c>
      <c r="I21" s="12">
        <v>44.51</v>
      </c>
      <c r="J21" s="12">
        <v>39.58</v>
      </c>
      <c r="K21" s="12">
        <v>49.86</v>
      </c>
      <c r="L21" s="12">
        <v>1.67</v>
      </c>
      <c r="M21" s="12">
        <v>32.76</v>
      </c>
      <c r="N21" s="12">
        <v>47.11</v>
      </c>
      <c r="O21" s="12">
        <v>47.31</v>
      </c>
      <c r="P21" s="75">
        <f t="shared" ref="P21:P45" si="5">SUM(G21:O21)</f>
        <v>354.38000000000005</v>
      </c>
      <c r="Q21" s="76">
        <f t="shared" ref="Q21:Q45" si="6">LARGE(G21:O21,1)+LARGE(G21:O21,2)+LARGE(G21:O21,3)</f>
        <v>144.94</v>
      </c>
      <c r="T21">
        <v>25</v>
      </c>
      <c r="X21" s="71" t="s">
        <v>57</v>
      </c>
      <c r="Y21">
        <f>T6+T14+T21+T49</f>
        <v>58</v>
      </c>
    </row>
    <row r="22" spans="1:25" ht="15" customHeight="1" x14ac:dyDescent="0.25">
      <c r="A22" s="70">
        <v>2</v>
      </c>
      <c r="B22" s="71" t="s">
        <v>56</v>
      </c>
      <c r="C22" s="71" t="s">
        <v>59</v>
      </c>
      <c r="D22" s="77">
        <v>61376</v>
      </c>
      <c r="E22" s="73"/>
      <c r="F22" s="74" t="s">
        <v>38</v>
      </c>
      <c r="G22" s="12">
        <v>38.51</v>
      </c>
      <c r="H22" s="12">
        <v>40.9</v>
      </c>
      <c r="I22" s="12">
        <v>32.92</v>
      </c>
      <c r="J22" s="12">
        <v>2.84</v>
      </c>
      <c r="K22" s="12">
        <v>37.32</v>
      </c>
      <c r="L22" s="12">
        <v>36.89</v>
      </c>
      <c r="M22" s="12">
        <v>7.51</v>
      </c>
      <c r="N22" s="12">
        <v>39.94</v>
      </c>
      <c r="O22" s="12">
        <v>37.04</v>
      </c>
      <c r="P22" s="75">
        <f t="shared" si="5"/>
        <v>273.87</v>
      </c>
      <c r="Q22" s="76">
        <f t="shared" si="6"/>
        <v>119.35</v>
      </c>
      <c r="T22">
        <v>24</v>
      </c>
      <c r="X22" s="71" t="s">
        <v>66</v>
      </c>
      <c r="Y22">
        <f>T7+T15+T27+T53</f>
        <v>46</v>
      </c>
    </row>
    <row r="23" spans="1:25" ht="15" customHeight="1" x14ac:dyDescent="0.25">
      <c r="A23" s="70">
        <v>3</v>
      </c>
      <c r="B23" s="71" t="s">
        <v>56</v>
      </c>
      <c r="C23" s="71" t="s">
        <v>60</v>
      </c>
      <c r="D23" s="72"/>
      <c r="E23" s="73"/>
      <c r="F23" s="74" t="s">
        <v>43</v>
      </c>
      <c r="G23" s="12">
        <v>34.72</v>
      </c>
      <c r="H23" s="12">
        <v>39.51</v>
      </c>
      <c r="I23" s="12">
        <v>39.14</v>
      </c>
      <c r="J23" s="12">
        <v>32.43</v>
      </c>
      <c r="K23" s="12">
        <v>32.520000000000003</v>
      </c>
      <c r="L23" s="12">
        <v>38.14</v>
      </c>
      <c r="M23" s="12">
        <v>0</v>
      </c>
      <c r="N23" s="12">
        <v>0</v>
      </c>
      <c r="O23" s="12">
        <v>0</v>
      </c>
      <c r="P23" s="75">
        <f t="shared" si="5"/>
        <v>216.45999999999998</v>
      </c>
      <c r="Q23" s="76">
        <f t="shared" si="6"/>
        <v>116.79</v>
      </c>
      <c r="T23">
        <v>23</v>
      </c>
      <c r="X23" s="71" t="s">
        <v>64</v>
      </c>
      <c r="Y23">
        <v>44</v>
      </c>
    </row>
    <row r="24" spans="1:25" ht="15" customHeight="1" x14ac:dyDescent="0.25">
      <c r="A24" s="70">
        <v>4</v>
      </c>
      <c r="B24" s="71" t="s">
        <v>56</v>
      </c>
      <c r="C24" s="71" t="s">
        <v>61</v>
      </c>
      <c r="D24" s="77">
        <v>26784</v>
      </c>
      <c r="E24" s="73"/>
      <c r="F24" s="74" t="s">
        <v>38</v>
      </c>
      <c r="G24" s="12">
        <v>27.57</v>
      </c>
      <c r="H24" s="12">
        <v>31.81</v>
      </c>
      <c r="I24" s="12">
        <v>6.89</v>
      </c>
      <c r="J24" s="12">
        <v>6.72</v>
      </c>
      <c r="K24" s="12">
        <v>6.74</v>
      </c>
      <c r="L24" s="12">
        <v>3.02</v>
      </c>
      <c r="M24" s="12">
        <v>40.58</v>
      </c>
      <c r="N24" s="12">
        <v>43.57</v>
      </c>
      <c r="O24" s="12">
        <v>6.76</v>
      </c>
      <c r="P24" s="75">
        <f t="shared" si="5"/>
        <v>173.65999999999997</v>
      </c>
      <c r="Q24" s="76">
        <f t="shared" si="6"/>
        <v>115.96000000000001</v>
      </c>
      <c r="T24">
        <v>22</v>
      </c>
      <c r="X24" s="71" t="s">
        <v>69</v>
      </c>
      <c r="Y24">
        <f>T30+T50</f>
        <v>40</v>
      </c>
    </row>
    <row r="25" spans="1:25" ht="15" customHeight="1" x14ac:dyDescent="0.25">
      <c r="A25" s="70">
        <v>5</v>
      </c>
      <c r="B25" s="71" t="s">
        <v>56</v>
      </c>
      <c r="C25" s="71" t="s">
        <v>62</v>
      </c>
      <c r="D25" s="77">
        <v>107300</v>
      </c>
      <c r="E25" s="73"/>
      <c r="F25" s="74" t="s">
        <v>63</v>
      </c>
      <c r="G25" s="12">
        <v>31.38</v>
      </c>
      <c r="H25" s="12">
        <v>29.8</v>
      </c>
      <c r="I25" s="12">
        <v>5.44</v>
      </c>
      <c r="J25" s="12">
        <v>34.26</v>
      </c>
      <c r="K25" s="12">
        <v>29.38</v>
      </c>
      <c r="L25" s="12">
        <v>37.97</v>
      </c>
      <c r="M25" s="12">
        <v>40.46</v>
      </c>
      <c r="N25" s="12">
        <v>36.29</v>
      </c>
      <c r="O25" s="12">
        <v>33.31</v>
      </c>
      <c r="P25" s="75">
        <f t="shared" si="5"/>
        <v>278.28999999999996</v>
      </c>
      <c r="Q25" s="76">
        <f t="shared" si="6"/>
        <v>114.72</v>
      </c>
      <c r="T25">
        <v>21</v>
      </c>
      <c r="X25" s="71" t="s">
        <v>68</v>
      </c>
      <c r="Y25">
        <f>T29+T52</f>
        <v>39</v>
      </c>
    </row>
    <row r="26" spans="1:25" ht="15" customHeight="1" x14ac:dyDescent="0.25">
      <c r="A26" s="70">
        <v>6</v>
      </c>
      <c r="B26" s="71" t="s">
        <v>56</v>
      </c>
      <c r="C26" s="71" t="s">
        <v>64</v>
      </c>
      <c r="D26" s="77"/>
      <c r="E26" s="73"/>
      <c r="F26" s="74" t="s">
        <v>43</v>
      </c>
      <c r="G26" s="12">
        <v>35.520000000000003</v>
      </c>
      <c r="H26" s="12">
        <v>5.7</v>
      </c>
      <c r="I26" s="12">
        <v>5.95</v>
      </c>
      <c r="J26" s="12">
        <v>38.49</v>
      </c>
      <c r="K26" s="12">
        <v>36.24</v>
      </c>
      <c r="L26" s="12">
        <v>35.06</v>
      </c>
      <c r="M26" s="12">
        <v>28.84</v>
      </c>
      <c r="N26" s="12">
        <v>39.89</v>
      </c>
      <c r="O26" s="12">
        <v>13.53</v>
      </c>
      <c r="P26" s="75">
        <f t="shared" si="5"/>
        <v>239.22</v>
      </c>
      <c r="Q26" s="76">
        <f t="shared" si="6"/>
        <v>114.62</v>
      </c>
      <c r="T26">
        <v>20</v>
      </c>
      <c r="X26" s="71" t="s">
        <v>62</v>
      </c>
      <c r="Y26">
        <f>T25+T59</f>
        <v>36</v>
      </c>
    </row>
    <row r="27" spans="1:25" ht="15" customHeight="1" x14ac:dyDescent="0.25">
      <c r="A27" s="70">
        <v>7</v>
      </c>
      <c r="B27" s="71" t="s">
        <v>56</v>
      </c>
      <c r="C27" s="71" t="s">
        <v>66</v>
      </c>
      <c r="D27" s="77"/>
      <c r="E27" s="73"/>
      <c r="F27" s="74" t="s">
        <v>41</v>
      </c>
      <c r="G27" s="12">
        <v>29.29</v>
      </c>
      <c r="H27" s="12">
        <v>26.11</v>
      </c>
      <c r="I27" s="12">
        <v>29.39</v>
      </c>
      <c r="J27" s="12">
        <v>5.72</v>
      </c>
      <c r="K27" s="12">
        <v>28.48</v>
      </c>
      <c r="L27" s="12">
        <v>34.409999999999997</v>
      </c>
      <c r="M27" s="12">
        <v>17.96</v>
      </c>
      <c r="N27" s="12">
        <v>27.58</v>
      </c>
      <c r="O27" s="12">
        <v>10.94</v>
      </c>
      <c r="P27" s="75">
        <f t="shared" si="5"/>
        <v>209.88</v>
      </c>
      <c r="Q27" s="76">
        <f t="shared" si="6"/>
        <v>93.09</v>
      </c>
      <c r="T27">
        <v>19</v>
      </c>
      <c r="X27" s="71" t="s">
        <v>67</v>
      </c>
      <c r="Y27">
        <f>T28+T58</f>
        <v>34</v>
      </c>
    </row>
    <row r="28" spans="1:25" ht="15" customHeight="1" x14ac:dyDescent="0.25">
      <c r="A28" s="70">
        <v>8</v>
      </c>
      <c r="B28" s="71" t="s">
        <v>56</v>
      </c>
      <c r="C28" s="71" t="s">
        <v>67</v>
      </c>
      <c r="D28" s="77">
        <v>107301</v>
      </c>
      <c r="E28" s="73"/>
      <c r="F28" s="74" t="s">
        <v>63</v>
      </c>
      <c r="G28" s="12">
        <v>23.5</v>
      </c>
      <c r="H28" s="12">
        <v>31.41</v>
      </c>
      <c r="I28" s="12">
        <v>21.14</v>
      </c>
      <c r="J28" s="12">
        <v>4.92</v>
      </c>
      <c r="K28" s="12">
        <v>30.13</v>
      </c>
      <c r="L28" s="12">
        <v>26.91</v>
      </c>
      <c r="M28" s="12">
        <v>16.899999999999999</v>
      </c>
      <c r="N28" s="12">
        <v>25</v>
      </c>
      <c r="O28" s="12">
        <v>30.74</v>
      </c>
      <c r="P28" s="75">
        <f t="shared" si="5"/>
        <v>210.65</v>
      </c>
      <c r="Q28" s="76">
        <f t="shared" si="6"/>
        <v>92.28</v>
      </c>
      <c r="T28">
        <v>18</v>
      </c>
      <c r="X28" s="71" t="s">
        <v>77</v>
      </c>
      <c r="Y28">
        <f>T37+T56</f>
        <v>27</v>
      </c>
    </row>
    <row r="29" spans="1:25" ht="15" customHeight="1" x14ac:dyDescent="0.25">
      <c r="A29" s="70">
        <v>9</v>
      </c>
      <c r="B29" s="71" t="s">
        <v>56</v>
      </c>
      <c r="C29" s="71" t="s">
        <v>68</v>
      </c>
      <c r="D29" s="77"/>
      <c r="E29" s="73"/>
      <c r="F29" s="74" t="s">
        <v>38</v>
      </c>
      <c r="G29" s="12">
        <v>27.49</v>
      </c>
      <c r="H29" s="12">
        <v>28.6</v>
      </c>
      <c r="I29" s="12">
        <v>19.47</v>
      </c>
      <c r="J29" s="12">
        <v>27.33</v>
      </c>
      <c r="K29" s="12">
        <v>26.61</v>
      </c>
      <c r="L29" s="12">
        <v>26.91</v>
      </c>
      <c r="M29" s="12">
        <v>6.69</v>
      </c>
      <c r="N29" s="12">
        <v>26.01</v>
      </c>
      <c r="O29" s="12">
        <v>23.44</v>
      </c>
      <c r="P29" s="75">
        <f t="shared" si="5"/>
        <v>212.54999999999998</v>
      </c>
      <c r="Q29" s="76">
        <f t="shared" si="6"/>
        <v>83.42</v>
      </c>
      <c r="T29">
        <v>17</v>
      </c>
      <c r="X29" s="71" t="s">
        <v>70</v>
      </c>
      <c r="Y29">
        <v>25</v>
      </c>
    </row>
    <row r="30" spans="1:25" ht="15" customHeight="1" x14ac:dyDescent="0.25">
      <c r="A30" s="70">
        <v>10</v>
      </c>
      <c r="B30" s="71" t="s">
        <v>56</v>
      </c>
      <c r="C30" s="71" t="s">
        <v>69</v>
      </c>
      <c r="D30" s="77"/>
      <c r="E30" s="73"/>
      <c r="F30" s="74" t="s">
        <v>41</v>
      </c>
      <c r="G30" s="12">
        <v>22.81</v>
      </c>
      <c r="H30" s="12">
        <v>25.42</v>
      </c>
      <c r="I30" s="12">
        <v>23.2</v>
      </c>
      <c r="J30" s="12">
        <v>9.98</v>
      </c>
      <c r="K30" s="12">
        <v>25.74</v>
      </c>
      <c r="L30" s="12">
        <v>25.71</v>
      </c>
      <c r="M30" s="12">
        <v>0</v>
      </c>
      <c r="N30" s="12">
        <v>0</v>
      </c>
      <c r="O30" s="12">
        <v>0</v>
      </c>
      <c r="P30" s="75">
        <f t="shared" si="5"/>
        <v>132.86000000000001</v>
      </c>
      <c r="Q30" s="76">
        <f t="shared" si="6"/>
        <v>76.87</v>
      </c>
      <c r="T30">
        <v>16</v>
      </c>
      <c r="X30" s="71" t="s">
        <v>60</v>
      </c>
      <c r="Y30">
        <f>T23</f>
        <v>23</v>
      </c>
    </row>
    <row r="31" spans="1:25" ht="15" customHeight="1" x14ac:dyDescent="0.25">
      <c r="A31" s="70">
        <v>11</v>
      </c>
      <c r="B31" s="71" t="s">
        <v>56</v>
      </c>
      <c r="C31" s="71" t="s">
        <v>70</v>
      </c>
      <c r="D31" s="77"/>
      <c r="E31" s="73" t="s">
        <v>65</v>
      </c>
      <c r="F31" s="74" t="s">
        <v>41</v>
      </c>
      <c r="G31" s="12">
        <v>4.8</v>
      </c>
      <c r="H31" s="12">
        <v>10.17</v>
      </c>
      <c r="I31" s="12">
        <v>18.97</v>
      </c>
      <c r="J31" s="12">
        <v>17.78</v>
      </c>
      <c r="K31" s="12">
        <v>19.7</v>
      </c>
      <c r="L31" s="12">
        <v>17.170000000000002</v>
      </c>
      <c r="M31" s="12">
        <v>20.39</v>
      </c>
      <c r="N31" s="12">
        <v>18.059999999999999</v>
      </c>
      <c r="O31" s="12">
        <v>19.34</v>
      </c>
      <c r="P31" s="75">
        <f t="shared" si="5"/>
        <v>146.38</v>
      </c>
      <c r="Q31" s="76">
        <f t="shared" si="6"/>
        <v>59.430000000000007</v>
      </c>
      <c r="T31">
        <v>15</v>
      </c>
      <c r="X31" s="71" t="s">
        <v>72</v>
      </c>
      <c r="Y31">
        <f>T33+T54</f>
        <v>33</v>
      </c>
    </row>
    <row r="32" spans="1:25" ht="15" customHeight="1" x14ac:dyDescent="0.25">
      <c r="A32" s="70">
        <v>12</v>
      </c>
      <c r="B32" s="71" t="s">
        <v>56</v>
      </c>
      <c r="C32" s="71" t="s">
        <v>71</v>
      </c>
      <c r="D32" s="77"/>
      <c r="E32" s="73" t="s">
        <v>65</v>
      </c>
      <c r="F32" s="74" t="s">
        <v>41</v>
      </c>
      <c r="G32" s="12">
        <v>16.62</v>
      </c>
      <c r="H32" s="12">
        <v>17.920000000000002</v>
      </c>
      <c r="I32" s="12">
        <v>5.29</v>
      </c>
      <c r="J32" s="12">
        <v>14.76</v>
      </c>
      <c r="K32" s="12">
        <v>13.25</v>
      </c>
      <c r="L32" s="12">
        <v>19.77</v>
      </c>
      <c r="M32" s="12">
        <v>3.12</v>
      </c>
      <c r="N32" s="12">
        <v>14.78</v>
      </c>
      <c r="O32" s="12">
        <v>17.78</v>
      </c>
      <c r="P32" s="75">
        <f t="shared" si="5"/>
        <v>123.29</v>
      </c>
      <c r="Q32" s="76">
        <f t="shared" si="6"/>
        <v>55.47</v>
      </c>
      <c r="T32">
        <v>14</v>
      </c>
      <c r="X32" s="71" t="s">
        <v>71</v>
      </c>
      <c r="Y32">
        <f>T32+T65</f>
        <v>23</v>
      </c>
    </row>
    <row r="33" spans="1:25" ht="15" customHeight="1" x14ac:dyDescent="0.25">
      <c r="A33" s="70">
        <v>13</v>
      </c>
      <c r="B33" s="71" t="s">
        <v>56</v>
      </c>
      <c r="C33" s="71" t="s">
        <v>72</v>
      </c>
      <c r="D33" s="77"/>
      <c r="E33" s="73" t="s">
        <v>65</v>
      </c>
      <c r="F33" s="74" t="s">
        <v>73</v>
      </c>
      <c r="G33" s="12">
        <v>19.14</v>
      </c>
      <c r="H33" s="12">
        <v>17.7</v>
      </c>
      <c r="I33" s="12">
        <v>3.09</v>
      </c>
      <c r="J33" s="12">
        <v>13.11</v>
      </c>
      <c r="K33" s="12">
        <v>3.7</v>
      </c>
      <c r="L33" s="12">
        <v>15.81</v>
      </c>
      <c r="M33" s="12">
        <v>17.72</v>
      </c>
      <c r="N33" s="12">
        <v>17.84</v>
      </c>
      <c r="O33" s="12">
        <v>15.03</v>
      </c>
      <c r="P33" s="75">
        <f t="shared" si="5"/>
        <v>123.14000000000001</v>
      </c>
      <c r="Q33" s="76">
        <f t="shared" si="6"/>
        <v>54.7</v>
      </c>
      <c r="T33">
        <v>13</v>
      </c>
      <c r="X33" s="71" t="s">
        <v>76</v>
      </c>
      <c r="Y33">
        <f>T36+T62</f>
        <v>22</v>
      </c>
    </row>
    <row r="34" spans="1:25" ht="15" customHeight="1" x14ac:dyDescent="0.25">
      <c r="A34" s="70">
        <v>14</v>
      </c>
      <c r="B34" s="71" t="s">
        <v>56</v>
      </c>
      <c r="C34" s="71" t="s">
        <v>74</v>
      </c>
      <c r="D34" s="77"/>
      <c r="E34" s="73" t="s">
        <v>65</v>
      </c>
      <c r="F34" s="74" t="s">
        <v>41</v>
      </c>
      <c r="G34" s="12">
        <v>16.309999999999999</v>
      </c>
      <c r="H34" s="12">
        <v>15.43</v>
      </c>
      <c r="I34" s="12">
        <v>20.76</v>
      </c>
      <c r="J34" s="12">
        <v>15.4</v>
      </c>
      <c r="K34" s="12">
        <v>3.54</v>
      </c>
      <c r="L34" s="12">
        <v>3.78</v>
      </c>
      <c r="M34" s="12">
        <v>13.57</v>
      </c>
      <c r="N34" s="12">
        <v>10.98</v>
      </c>
      <c r="O34" s="12">
        <v>15.8</v>
      </c>
      <c r="P34" s="75">
        <f t="shared" si="5"/>
        <v>115.57000000000002</v>
      </c>
      <c r="Q34" s="76">
        <f t="shared" si="6"/>
        <v>52.870000000000005</v>
      </c>
      <c r="T34">
        <v>12</v>
      </c>
      <c r="X34" s="71" t="s">
        <v>74</v>
      </c>
      <c r="Y34">
        <f>T34+T67</f>
        <v>19</v>
      </c>
    </row>
    <row r="35" spans="1:25" ht="15" customHeight="1" x14ac:dyDescent="0.25">
      <c r="A35" s="70">
        <v>15</v>
      </c>
      <c r="B35" s="71" t="s">
        <v>56</v>
      </c>
      <c r="C35" s="71" t="s">
        <v>75</v>
      </c>
      <c r="D35" s="77"/>
      <c r="E35" s="73"/>
      <c r="F35" s="74" t="s">
        <v>41</v>
      </c>
      <c r="G35" s="12">
        <v>8.36</v>
      </c>
      <c r="H35" s="12">
        <v>16.93</v>
      </c>
      <c r="I35" s="12">
        <v>7.88</v>
      </c>
      <c r="J35" s="12">
        <v>17.02</v>
      </c>
      <c r="K35" s="12">
        <v>9.8800000000000008</v>
      </c>
      <c r="L35" s="12">
        <v>18.18</v>
      </c>
      <c r="M35" s="12">
        <v>14.52</v>
      </c>
      <c r="N35" s="12">
        <v>11.23</v>
      </c>
      <c r="O35" s="12">
        <v>6.98</v>
      </c>
      <c r="P35" s="75">
        <f t="shared" si="5"/>
        <v>110.98</v>
      </c>
      <c r="Q35" s="76">
        <f t="shared" si="6"/>
        <v>52.13</v>
      </c>
      <c r="T35">
        <v>11</v>
      </c>
      <c r="X35" s="71" t="s">
        <v>75</v>
      </c>
      <c r="Y35">
        <f>T35+T66</f>
        <v>19</v>
      </c>
    </row>
    <row r="36" spans="1:25" ht="15" customHeight="1" x14ac:dyDescent="0.25">
      <c r="A36" s="70">
        <v>16</v>
      </c>
      <c r="B36" s="71" t="s">
        <v>56</v>
      </c>
      <c r="C36" s="71" t="s">
        <v>76</v>
      </c>
      <c r="D36" s="77"/>
      <c r="E36" s="73" t="s">
        <v>65</v>
      </c>
      <c r="F36" s="74" t="s">
        <v>43</v>
      </c>
      <c r="G36" s="12">
        <v>4.2699999999999996</v>
      </c>
      <c r="H36" s="12">
        <v>13.67</v>
      </c>
      <c r="I36" s="12">
        <v>4.7</v>
      </c>
      <c r="J36" s="12">
        <v>14.64</v>
      </c>
      <c r="K36" s="12">
        <v>14.29</v>
      </c>
      <c r="L36" s="12">
        <v>3.85</v>
      </c>
      <c r="M36" s="12">
        <v>11.11</v>
      </c>
      <c r="N36" s="12">
        <v>18.399999999999999</v>
      </c>
      <c r="O36" s="12">
        <v>14.86</v>
      </c>
      <c r="P36" s="75">
        <f t="shared" si="5"/>
        <v>99.79</v>
      </c>
      <c r="Q36" s="76">
        <f t="shared" si="6"/>
        <v>47.9</v>
      </c>
      <c r="T36">
        <v>10</v>
      </c>
      <c r="X36" s="71" t="s">
        <v>80</v>
      </c>
      <c r="Y36">
        <f>T39+T63</f>
        <v>18</v>
      </c>
    </row>
    <row r="37" spans="1:25" ht="15" customHeight="1" x14ac:dyDescent="0.25">
      <c r="A37" s="70">
        <v>17</v>
      </c>
      <c r="B37" s="71" t="s">
        <v>56</v>
      </c>
      <c r="C37" s="71" t="s">
        <v>77</v>
      </c>
      <c r="D37" s="77"/>
      <c r="E37" s="73" t="s">
        <v>65</v>
      </c>
      <c r="F37" s="74" t="s">
        <v>41</v>
      </c>
      <c r="G37" s="12">
        <v>11.52</v>
      </c>
      <c r="H37" s="12">
        <v>7.21</v>
      </c>
      <c r="I37" s="12">
        <v>13.74</v>
      </c>
      <c r="J37" s="12">
        <v>13.68</v>
      </c>
      <c r="K37" s="12">
        <v>15.46</v>
      </c>
      <c r="L37" s="12">
        <v>6.01</v>
      </c>
      <c r="M37" s="12">
        <v>12.85</v>
      </c>
      <c r="N37" s="12">
        <v>6.5</v>
      </c>
      <c r="O37" s="12">
        <v>17.22</v>
      </c>
      <c r="P37" s="75">
        <f t="shared" si="5"/>
        <v>104.19</v>
      </c>
      <c r="Q37" s="76">
        <f t="shared" si="6"/>
        <v>46.42</v>
      </c>
      <c r="T37">
        <v>9</v>
      </c>
      <c r="X37" s="71" t="s">
        <v>84</v>
      </c>
      <c r="Y37">
        <f>T43+T61</f>
        <v>16</v>
      </c>
    </row>
    <row r="38" spans="1:25" ht="15" customHeight="1" x14ac:dyDescent="0.25">
      <c r="A38" s="70">
        <v>18</v>
      </c>
      <c r="B38" s="71" t="s">
        <v>56</v>
      </c>
      <c r="C38" s="71" t="s">
        <v>78</v>
      </c>
      <c r="D38" s="77"/>
      <c r="E38" s="73" t="s">
        <v>65</v>
      </c>
      <c r="F38" s="74" t="s">
        <v>79</v>
      </c>
      <c r="G38" s="12">
        <v>2.72</v>
      </c>
      <c r="H38" s="12">
        <v>13.29</v>
      </c>
      <c r="I38" s="12">
        <v>10.08</v>
      </c>
      <c r="J38" s="12">
        <v>11.11</v>
      </c>
      <c r="K38" s="12">
        <v>3.25</v>
      </c>
      <c r="L38" s="12">
        <v>3.26</v>
      </c>
      <c r="M38" s="12">
        <v>16.3</v>
      </c>
      <c r="N38" s="12">
        <v>10.32</v>
      </c>
      <c r="O38" s="12">
        <v>15.22</v>
      </c>
      <c r="P38" s="75">
        <f t="shared" si="5"/>
        <v>85.549999999999983</v>
      </c>
      <c r="Q38" s="76">
        <f t="shared" si="6"/>
        <v>44.81</v>
      </c>
      <c r="T38">
        <v>8</v>
      </c>
      <c r="X38" s="71" t="s">
        <v>78</v>
      </c>
      <c r="Y38">
        <f>T38+T69</f>
        <v>13</v>
      </c>
    </row>
    <row r="39" spans="1:25" ht="15" customHeight="1" x14ac:dyDescent="0.25">
      <c r="A39" s="70">
        <v>19</v>
      </c>
      <c r="B39" s="71" t="s">
        <v>56</v>
      </c>
      <c r="C39" s="71" t="s">
        <v>80</v>
      </c>
      <c r="D39" s="77"/>
      <c r="E39" s="73" t="s">
        <v>65</v>
      </c>
      <c r="F39" s="74" t="s">
        <v>73</v>
      </c>
      <c r="G39" s="12">
        <v>11.6</v>
      </c>
      <c r="H39" s="12">
        <v>3.02</v>
      </c>
      <c r="I39" s="12">
        <v>5.09</v>
      </c>
      <c r="J39" s="12">
        <v>12.05</v>
      </c>
      <c r="K39" s="12">
        <v>4.9000000000000004</v>
      </c>
      <c r="L39" s="12">
        <v>10.38</v>
      </c>
      <c r="M39" s="12">
        <v>7.96</v>
      </c>
      <c r="N39" s="12">
        <v>14.24</v>
      </c>
      <c r="O39" s="12">
        <v>13.28</v>
      </c>
      <c r="P39" s="75">
        <f t="shared" si="5"/>
        <v>82.52000000000001</v>
      </c>
      <c r="Q39" s="76">
        <f t="shared" si="6"/>
        <v>39.57</v>
      </c>
      <c r="T39">
        <v>7</v>
      </c>
      <c r="X39" s="71" t="s">
        <v>81</v>
      </c>
      <c r="Y39">
        <f>T40+T68</f>
        <v>12</v>
      </c>
    </row>
    <row r="40" spans="1:25" ht="15" customHeight="1" x14ac:dyDescent="0.25">
      <c r="A40" s="70">
        <v>20</v>
      </c>
      <c r="B40" s="71" t="s">
        <v>56</v>
      </c>
      <c r="C40" s="71" t="s">
        <v>81</v>
      </c>
      <c r="D40" s="77"/>
      <c r="E40" s="73" t="s">
        <v>65</v>
      </c>
      <c r="F40" s="74" t="s">
        <v>79</v>
      </c>
      <c r="G40" s="12">
        <v>7.02</v>
      </c>
      <c r="H40" s="12">
        <v>3.22</v>
      </c>
      <c r="I40" s="12">
        <v>2.91</v>
      </c>
      <c r="J40" s="12">
        <v>8.02</v>
      </c>
      <c r="K40" s="12">
        <v>9.39</v>
      </c>
      <c r="L40" s="12">
        <v>8.3000000000000007</v>
      </c>
      <c r="M40" s="12">
        <v>3.58</v>
      </c>
      <c r="N40" s="12">
        <v>9.61</v>
      </c>
      <c r="O40" s="12">
        <v>12.75</v>
      </c>
      <c r="P40" s="75">
        <f t="shared" si="5"/>
        <v>64.8</v>
      </c>
      <c r="Q40" s="76">
        <f t="shared" si="6"/>
        <v>31.75</v>
      </c>
      <c r="T40">
        <v>6</v>
      </c>
      <c r="X40" s="71" t="s">
        <v>82</v>
      </c>
      <c r="Y40">
        <f>T41+T70</f>
        <v>9</v>
      </c>
    </row>
    <row r="41" spans="1:25" ht="15" customHeight="1" x14ac:dyDescent="0.25">
      <c r="A41" s="70">
        <v>21</v>
      </c>
      <c r="B41" s="71" t="s">
        <v>56</v>
      </c>
      <c r="C41" s="71" t="s">
        <v>82</v>
      </c>
      <c r="D41" s="77"/>
      <c r="E41" s="73" t="s">
        <v>65</v>
      </c>
      <c r="F41" s="74" t="s">
        <v>79</v>
      </c>
      <c r="G41" s="12">
        <v>7.7</v>
      </c>
      <c r="H41" s="12">
        <v>9.35</v>
      </c>
      <c r="I41" s="12">
        <v>10.23</v>
      </c>
      <c r="J41" s="12">
        <v>11.29</v>
      </c>
      <c r="K41" s="12">
        <v>8.68</v>
      </c>
      <c r="L41" s="12">
        <v>9.99</v>
      </c>
      <c r="M41" s="12">
        <v>3.34</v>
      </c>
      <c r="N41" s="12">
        <v>6.12</v>
      </c>
      <c r="O41" s="12">
        <v>5.1100000000000003</v>
      </c>
      <c r="P41" s="75">
        <f t="shared" si="5"/>
        <v>71.81</v>
      </c>
      <c r="Q41" s="76">
        <f t="shared" si="6"/>
        <v>31.509999999999998</v>
      </c>
      <c r="T41">
        <v>5</v>
      </c>
      <c r="X41" s="71" t="s">
        <v>83</v>
      </c>
      <c r="Y41">
        <f>T42+T71</f>
        <v>7</v>
      </c>
    </row>
    <row r="42" spans="1:25" ht="15" customHeight="1" x14ac:dyDescent="0.25">
      <c r="A42" s="70">
        <v>22</v>
      </c>
      <c r="B42" s="71" t="s">
        <v>56</v>
      </c>
      <c r="C42" s="71" t="s">
        <v>83</v>
      </c>
      <c r="D42" s="77"/>
      <c r="E42" s="73" t="s">
        <v>65</v>
      </c>
      <c r="F42" s="74" t="s">
        <v>79</v>
      </c>
      <c r="G42" s="12">
        <v>12.77</v>
      </c>
      <c r="H42" s="12">
        <v>12.06</v>
      </c>
      <c r="I42" s="12">
        <v>4.3899999999999997</v>
      </c>
      <c r="J42" s="12">
        <v>3.6</v>
      </c>
      <c r="K42" s="12">
        <v>1.95</v>
      </c>
      <c r="L42" s="12">
        <v>2.2000000000000002</v>
      </c>
      <c r="M42" s="12">
        <v>6.14</v>
      </c>
      <c r="N42" s="12">
        <v>3.76</v>
      </c>
      <c r="O42" s="12">
        <v>5.24</v>
      </c>
      <c r="P42" s="75">
        <f t="shared" si="5"/>
        <v>52.110000000000007</v>
      </c>
      <c r="Q42" s="76">
        <f t="shared" si="6"/>
        <v>30.97</v>
      </c>
      <c r="T42">
        <v>4</v>
      </c>
      <c r="X42" s="71" t="s">
        <v>85</v>
      </c>
      <c r="Y42">
        <f>T44+T72</f>
        <v>4</v>
      </c>
    </row>
    <row r="43" spans="1:25" ht="15" customHeight="1" x14ac:dyDescent="0.25">
      <c r="A43" s="70">
        <v>23</v>
      </c>
      <c r="B43" s="71" t="s">
        <v>56</v>
      </c>
      <c r="C43" s="71" t="s">
        <v>84</v>
      </c>
      <c r="D43" s="77"/>
      <c r="E43" s="73" t="s">
        <v>65</v>
      </c>
      <c r="F43" s="74" t="s">
        <v>41</v>
      </c>
      <c r="G43" s="12">
        <v>8.11</v>
      </c>
      <c r="H43" s="12">
        <v>5.51</v>
      </c>
      <c r="I43" s="12">
        <v>4.43</v>
      </c>
      <c r="J43" s="12">
        <v>2.2200000000000002</v>
      </c>
      <c r="K43" s="12">
        <v>6.67</v>
      </c>
      <c r="L43" s="12">
        <v>5.01</v>
      </c>
      <c r="M43" s="12">
        <v>10.65</v>
      </c>
      <c r="N43" s="12">
        <v>2.19</v>
      </c>
      <c r="O43" s="12">
        <v>9.41</v>
      </c>
      <c r="P43" s="75">
        <f t="shared" si="5"/>
        <v>54.199999999999989</v>
      </c>
      <c r="Q43" s="76">
        <f t="shared" si="6"/>
        <v>28.17</v>
      </c>
      <c r="T43">
        <v>3</v>
      </c>
      <c r="X43" s="36" t="s">
        <v>42</v>
      </c>
      <c r="Y43">
        <f>T8+T17</f>
        <v>3</v>
      </c>
    </row>
    <row r="44" spans="1:25" ht="15" customHeight="1" x14ac:dyDescent="0.25">
      <c r="A44" s="70">
        <v>24</v>
      </c>
      <c r="B44" s="71" t="s">
        <v>56</v>
      </c>
      <c r="C44" s="71" t="s">
        <v>85</v>
      </c>
      <c r="D44" s="77"/>
      <c r="E44" s="73" t="s">
        <v>65</v>
      </c>
      <c r="F44" s="74" t="s">
        <v>79</v>
      </c>
      <c r="G44" s="12">
        <v>2.85</v>
      </c>
      <c r="H44" s="12">
        <v>4.0999999999999996</v>
      </c>
      <c r="I44" s="12">
        <v>2.66</v>
      </c>
      <c r="J44" s="12">
        <v>10.16</v>
      </c>
      <c r="K44" s="12">
        <v>6.9</v>
      </c>
      <c r="L44" s="12">
        <v>5.56</v>
      </c>
      <c r="M44" s="12">
        <v>4.6100000000000003</v>
      </c>
      <c r="N44" s="12">
        <v>4.1500000000000004</v>
      </c>
      <c r="O44" s="12">
        <v>9.7200000000000006</v>
      </c>
      <c r="P44" s="75">
        <f t="shared" si="5"/>
        <v>50.71</v>
      </c>
      <c r="Q44" s="76">
        <f t="shared" si="6"/>
        <v>26.78</v>
      </c>
      <c r="T44">
        <v>2</v>
      </c>
      <c r="X44" s="71" t="s">
        <v>86</v>
      </c>
      <c r="Y44">
        <v>2</v>
      </c>
    </row>
    <row r="45" spans="1:25" ht="15" customHeight="1" x14ac:dyDescent="0.25">
      <c r="A45" s="70">
        <v>25</v>
      </c>
      <c r="B45" s="71" t="s">
        <v>56</v>
      </c>
      <c r="C45" s="71" t="s">
        <v>86</v>
      </c>
      <c r="D45" s="77"/>
      <c r="E45" s="73" t="s">
        <v>65</v>
      </c>
      <c r="F45" s="74" t="s">
        <v>79</v>
      </c>
      <c r="G45" s="12">
        <v>2.0099999999999998</v>
      </c>
      <c r="H45" s="12">
        <v>2.62</v>
      </c>
      <c r="I45" s="12">
        <v>4.3899999999999997</v>
      </c>
      <c r="J45" s="12">
        <v>5.96</v>
      </c>
      <c r="K45" s="12">
        <v>6.39</v>
      </c>
      <c r="L45" s="12">
        <v>3.54</v>
      </c>
      <c r="M45" s="12">
        <v>6.73</v>
      </c>
      <c r="N45" s="12">
        <v>7.32</v>
      </c>
      <c r="O45" s="12">
        <v>2.46</v>
      </c>
      <c r="P45" s="75">
        <f t="shared" si="5"/>
        <v>41.42</v>
      </c>
      <c r="Q45" s="76">
        <f t="shared" si="6"/>
        <v>20.440000000000001</v>
      </c>
      <c r="T45">
        <v>1</v>
      </c>
      <c r="X45" s="44" t="s">
        <v>94</v>
      </c>
      <c r="Y45">
        <f>T22+T57</f>
        <v>41</v>
      </c>
    </row>
    <row r="46" spans="1:25" ht="15" customHeight="1" x14ac:dyDescent="0.25"/>
    <row r="47" spans="1:25" ht="15" customHeight="1" x14ac:dyDescent="0.25"/>
    <row r="48" spans="1:25" ht="15" customHeight="1" x14ac:dyDescent="0.25">
      <c r="A48" s="78"/>
      <c r="B48" s="68" t="s">
        <v>0</v>
      </c>
      <c r="C48" s="9" t="s">
        <v>1</v>
      </c>
      <c r="D48" s="9" t="s">
        <v>50</v>
      </c>
      <c r="E48" s="79" t="s">
        <v>51</v>
      </c>
      <c r="F48" s="9" t="s">
        <v>2</v>
      </c>
      <c r="G48" s="8" t="s">
        <v>3</v>
      </c>
      <c r="H48" s="2" t="s">
        <v>4</v>
      </c>
      <c r="I48" s="2" t="s">
        <v>5</v>
      </c>
      <c r="J48" s="2" t="s">
        <v>6</v>
      </c>
      <c r="K48" s="2" t="s">
        <v>7</v>
      </c>
      <c r="L48" s="2" t="s">
        <v>8</v>
      </c>
      <c r="M48" s="2" t="s">
        <v>52</v>
      </c>
      <c r="N48" s="2" t="s">
        <v>53</v>
      </c>
      <c r="O48" s="2" t="s">
        <v>54</v>
      </c>
      <c r="P48" s="2" t="s">
        <v>9</v>
      </c>
      <c r="Q48" s="2" t="s">
        <v>55</v>
      </c>
    </row>
    <row r="49" spans="1:26" ht="15" customHeight="1" x14ac:dyDescent="0.25">
      <c r="A49" s="80">
        <v>2</v>
      </c>
      <c r="B49" s="82" t="s">
        <v>87</v>
      </c>
      <c r="C49" s="83" t="s">
        <v>57</v>
      </c>
      <c r="D49" s="84">
        <v>61266</v>
      </c>
      <c r="E49" s="85"/>
      <c r="F49" s="86" t="s">
        <v>38</v>
      </c>
      <c r="G49" s="12">
        <v>8.08</v>
      </c>
      <c r="H49" s="12">
        <v>27.64</v>
      </c>
      <c r="I49" s="12">
        <v>39.71</v>
      </c>
      <c r="J49" s="12">
        <v>38.72</v>
      </c>
      <c r="K49" s="12">
        <v>33.799999999999997</v>
      </c>
      <c r="L49" s="12">
        <v>41.55</v>
      </c>
      <c r="M49" s="12">
        <v>43.16</v>
      </c>
      <c r="N49" s="12">
        <v>24.25</v>
      </c>
      <c r="O49" s="12">
        <v>42.89</v>
      </c>
      <c r="P49" s="3">
        <f t="shared" ref="P49:P73" si="7">SUM(G49:O49)</f>
        <v>299.79999999999995</v>
      </c>
      <c r="Q49" s="4">
        <f t="shared" ref="Q49:Q73" si="8">LARGE(G49:O49,1)+LARGE(G49:O49,2)+LARGE(G49:O49,3)</f>
        <v>127.6</v>
      </c>
      <c r="T49">
        <v>25</v>
      </c>
    </row>
    <row r="50" spans="1:26" ht="15" customHeight="1" x14ac:dyDescent="0.25">
      <c r="A50" s="80">
        <v>3</v>
      </c>
      <c r="B50" s="82" t="s">
        <v>87</v>
      </c>
      <c r="C50" s="83" t="s">
        <v>69</v>
      </c>
      <c r="D50" s="84"/>
      <c r="E50" s="85"/>
      <c r="F50" s="86" t="s">
        <v>41</v>
      </c>
      <c r="G50" s="12">
        <v>36.96</v>
      </c>
      <c r="H50" s="12">
        <v>37.020000000000003</v>
      </c>
      <c r="I50" s="12">
        <v>39.409999999999997</v>
      </c>
      <c r="J50" s="12">
        <v>39.18</v>
      </c>
      <c r="K50" s="12">
        <v>34.25</v>
      </c>
      <c r="L50" s="12">
        <v>38.659999999999997</v>
      </c>
      <c r="M50" s="12">
        <v>25.47</v>
      </c>
      <c r="N50" s="12">
        <v>37.26</v>
      </c>
      <c r="O50" s="12">
        <v>39.58</v>
      </c>
      <c r="P50" s="3">
        <f t="shared" si="7"/>
        <v>327.78999999999996</v>
      </c>
      <c r="Q50" s="4">
        <f t="shared" si="8"/>
        <v>118.16999999999999</v>
      </c>
      <c r="T50">
        <v>24</v>
      </c>
      <c r="X50" s="71" t="s">
        <v>57</v>
      </c>
      <c r="Y50">
        <v>58</v>
      </c>
      <c r="Z50">
        <f>Y50+T78+T85</f>
        <v>66</v>
      </c>
    </row>
    <row r="51" spans="1:26" ht="15" customHeight="1" x14ac:dyDescent="0.25">
      <c r="A51" s="80">
        <v>4</v>
      </c>
      <c r="B51" s="81" t="s">
        <v>87</v>
      </c>
      <c r="C51" s="83" t="s">
        <v>61</v>
      </c>
      <c r="D51" s="84">
        <v>26784</v>
      </c>
      <c r="E51" s="85"/>
      <c r="F51" s="86" t="s">
        <v>38</v>
      </c>
      <c r="G51" s="12">
        <v>32.07</v>
      </c>
      <c r="H51" s="12">
        <v>36.270000000000003</v>
      </c>
      <c r="I51" s="12">
        <v>5.48</v>
      </c>
      <c r="J51" s="12">
        <v>28.9</v>
      </c>
      <c r="K51" s="12">
        <v>29.42</v>
      </c>
      <c r="L51" s="12">
        <v>35.909999999999997</v>
      </c>
      <c r="M51" s="12">
        <v>30.97</v>
      </c>
      <c r="N51" s="12">
        <v>39.64</v>
      </c>
      <c r="O51" s="12">
        <v>38.729999999999997</v>
      </c>
      <c r="P51" s="3">
        <f t="shared" si="7"/>
        <v>277.39</v>
      </c>
      <c r="Q51" s="4">
        <f t="shared" si="8"/>
        <v>114.64000000000001</v>
      </c>
      <c r="T51">
        <v>23</v>
      </c>
      <c r="X51" s="71" t="s">
        <v>61</v>
      </c>
      <c r="Y51">
        <v>55</v>
      </c>
      <c r="Z51">
        <f>Y51+T80</f>
        <v>57</v>
      </c>
    </row>
    <row r="52" spans="1:26" ht="15" customHeight="1" x14ac:dyDescent="0.25">
      <c r="A52" s="80">
        <v>5</v>
      </c>
      <c r="B52" s="81" t="s">
        <v>87</v>
      </c>
      <c r="C52" s="83" t="s">
        <v>90</v>
      </c>
      <c r="D52" s="84"/>
      <c r="E52" s="85"/>
      <c r="F52" s="86" t="s">
        <v>38</v>
      </c>
      <c r="G52" s="12">
        <v>26.4</v>
      </c>
      <c r="H52" s="12">
        <v>36.700000000000003</v>
      </c>
      <c r="I52" s="12">
        <v>35.79</v>
      </c>
      <c r="J52" s="12">
        <v>35.39</v>
      </c>
      <c r="K52" s="12">
        <v>39.08</v>
      </c>
      <c r="L52" s="12">
        <v>37.74</v>
      </c>
      <c r="M52" s="12">
        <v>0</v>
      </c>
      <c r="N52" s="12">
        <v>22.11</v>
      </c>
      <c r="O52" s="12">
        <v>22.15</v>
      </c>
      <c r="P52" s="3">
        <f t="shared" si="7"/>
        <v>255.36000000000004</v>
      </c>
      <c r="Q52" s="4">
        <f t="shared" si="8"/>
        <v>113.52</v>
      </c>
      <c r="T52">
        <v>22</v>
      </c>
      <c r="X52" s="71" t="s">
        <v>66</v>
      </c>
      <c r="Y52">
        <v>46</v>
      </c>
      <c r="Z52">
        <f>Y52+T87</f>
        <v>48</v>
      </c>
    </row>
    <row r="53" spans="1:26" ht="15" customHeight="1" x14ac:dyDescent="0.25">
      <c r="A53" s="80">
        <v>6</v>
      </c>
      <c r="B53" s="81" t="s">
        <v>87</v>
      </c>
      <c r="C53" s="83" t="s">
        <v>66</v>
      </c>
      <c r="D53" s="84"/>
      <c r="E53" s="85"/>
      <c r="F53" s="86" t="s">
        <v>41</v>
      </c>
      <c r="G53" s="12">
        <v>34.340000000000003</v>
      </c>
      <c r="H53" s="12">
        <v>33.979999999999997</v>
      </c>
      <c r="I53" s="12">
        <v>34.86</v>
      </c>
      <c r="J53" s="12">
        <v>33.520000000000003</v>
      </c>
      <c r="K53" s="12">
        <v>31.4</v>
      </c>
      <c r="L53" s="12">
        <v>27.54</v>
      </c>
      <c r="M53" s="12">
        <v>31.33</v>
      </c>
      <c r="N53" s="12">
        <v>35.659999999999997</v>
      </c>
      <c r="O53" s="12">
        <v>32.72</v>
      </c>
      <c r="P53" s="3">
        <f t="shared" si="7"/>
        <v>295.35000000000002</v>
      </c>
      <c r="Q53" s="4">
        <f t="shared" si="8"/>
        <v>104.86</v>
      </c>
      <c r="T53">
        <v>21</v>
      </c>
      <c r="X53" s="71" t="s">
        <v>64</v>
      </c>
      <c r="Y53">
        <v>44</v>
      </c>
      <c r="Z53">
        <f>Y53+T81+T88</f>
        <v>46</v>
      </c>
    </row>
    <row r="54" spans="1:26" ht="15" customHeight="1" x14ac:dyDescent="0.25">
      <c r="A54" s="80">
        <v>7</v>
      </c>
      <c r="B54" s="81" t="s">
        <v>87</v>
      </c>
      <c r="C54" s="83" t="s">
        <v>72</v>
      </c>
      <c r="D54" s="84"/>
      <c r="E54" s="85" t="s">
        <v>65</v>
      </c>
      <c r="F54" s="86" t="s">
        <v>73</v>
      </c>
      <c r="G54" s="12">
        <v>28.47</v>
      </c>
      <c r="H54" s="12">
        <v>33.06</v>
      </c>
      <c r="I54" s="12">
        <v>33.31</v>
      </c>
      <c r="J54" s="12">
        <v>32.090000000000003</v>
      </c>
      <c r="K54" s="12">
        <v>34.24</v>
      </c>
      <c r="L54" s="12">
        <v>32.630000000000003</v>
      </c>
      <c r="M54" s="12">
        <v>30.86</v>
      </c>
      <c r="N54" s="12">
        <v>31.98</v>
      </c>
      <c r="O54" s="12">
        <v>31.38</v>
      </c>
      <c r="P54" s="3">
        <f t="shared" si="7"/>
        <v>288.02000000000004</v>
      </c>
      <c r="Q54" s="4">
        <f t="shared" si="8"/>
        <v>100.61000000000001</v>
      </c>
      <c r="T54">
        <v>20</v>
      </c>
      <c r="X54" s="44" t="s">
        <v>94</v>
      </c>
      <c r="Y54">
        <v>41</v>
      </c>
      <c r="Z54">
        <f>Y54</f>
        <v>41</v>
      </c>
    </row>
    <row r="55" spans="1:26" ht="15" customHeight="1" x14ac:dyDescent="0.25">
      <c r="A55" s="80">
        <v>8</v>
      </c>
      <c r="B55" s="81" t="s">
        <v>87</v>
      </c>
      <c r="C55" s="71" t="s">
        <v>64</v>
      </c>
      <c r="D55" s="72"/>
      <c r="E55" s="73"/>
      <c r="F55" s="74" t="s">
        <v>43</v>
      </c>
      <c r="G55" s="12">
        <v>26.4</v>
      </c>
      <c r="H55" s="12">
        <v>28.48</v>
      </c>
      <c r="I55" s="12">
        <v>29.88</v>
      </c>
      <c r="J55" s="12">
        <v>33.01</v>
      </c>
      <c r="K55" s="12">
        <v>31.3</v>
      </c>
      <c r="L55" s="12">
        <v>33.81</v>
      </c>
      <c r="M55" s="12">
        <v>31</v>
      </c>
      <c r="N55" s="12">
        <v>23.72</v>
      </c>
      <c r="O55" s="12">
        <v>33.549999999999997</v>
      </c>
      <c r="P55" s="3">
        <f t="shared" si="7"/>
        <v>271.14999999999998</v>
      </c>
      <c r="Q55" s="4">
        <f t="shared" si="8"/>
        <v>100.37</v>
      </c>
      <c r="T55">
        <v>19</v>
      </c>
      <c r="X55" s="71" t="s">
        <v>69</v>
      </c>
      <c r="Y55">
        <v>40</v>
      </c>
      <c r="Z55">
        <f t="shared" ref="Z55:Z73" si="9">Y55</f>
        <v>40</v>
      </c>
    </row>
    <row r="56" spans="1:26" ht="15" customHeight="1" x14ac:dyDescent="0.25">
      <c r="A56" s="80">
        <v>9</v>
      </c>
      <c r="B56" s="81" t="s">
        <v>87</v>
      </c>
      <c r="C56" s="83" t="s">
        <v>77</v>
      </c>
      <c r="D56" s="84"/>
      <c r="E56" s="85" t="s">
        <v>65</v>
      </c>
      <c r="F56" s="86" t="s">
        <v>41</v>
      </c>
      <c r="G56" s="12">
        <v>21.91</v>
      </c>
      <c r="H56" s="12">
        <v>17.88</v>
      </c>
      <c r="I56" s="12">
        <v>18.73</v>
      </c>
      <c r="J56" s="12">
        <v>29.74</v>
      </c>
      <c r="K56" s="12">
        <v>30.74</v>
      </c>
      <c r="L56" s="12">
        <v>24.42</v>
      </c>
      <c r="M56" s="12">
        <v>30.14</v>
      </c>
      <c r="N56" s="12">
        <v>32.950000000000003</v>
      </c>
      <c r="O56" s="12">
        <v>33.1</v>
      </c>
      <c r="P56" s="3">
        <f t="shared" si="7"/>
        <v>239.60999999999999</v>
      </c>
      <c r="Q56" s="4">
        <f t="shared" si="8"/>
        <v>96.79</v>
      </c>
      <c r="T56">
        <v>18</v>
      </c>
      <c r="X56" s="71" t="s">
        <v>68</v>
      </c>
      <c r="Y56">
        <v>39</v>
      </c>
      <c r="Z56">
        <f t="shared" si="9"/>
        <v>39</v>
      </c>
    </row>
    <row r="57" spans="1:26" ht="15" customHeight="1" x14ac:dyDescent="0.25">
      <c r="A57" s="80">
        <v>10</v>
      </c>
      <c r="B57" s="81" t="s">
        <v>87</v>
      </c>
      <c r="C57" s="83" t="s">
        <v>59</v>
      </c>
      <c r="D57" s="84">
        <v>61376</v>
      </c>
      <c r="E57" s="85"/>
      <c r="F57" s="86" t="s">
        <v>38</v>
      </c>
      <c r="G57" s="12">
        <v>28.16</v>
      </c>
      <c r="H57" s="12">
        <v>31</v>
      </c>
      <c r="I57" s="12">
        <v>29.81</v>
      </c>
      <c r="J57" s="12">
        <v>28.3</v>
      </c>
      <c r="K57" s="12">
        <v>29.94</v>
      </c>
      <c r="L57" s="12">
        <v>30.79</v>
      </c>
      <c r="M57" s="12">
        <v>29.38</v>
      </c>
      <c r="N57" s="12">
        <v>31.72</v>
      </c>
      <c r="O57" s="12">
        <v>32.19</v>
      </c>
      <c r="P57" s="3">
        <f t="shared" si="7"/>
        <v>271.28999999999996</v>
      </c>
      <c r="Q57" s="4">
        <f t="shared" si="8"/>
        <v>94.91</v>
      </c>
      <c r="T57">
        <v>17</v>
      </c>
      <c r="X57" s="71" t="s">
        <v>62</v>
      </c>
      <c r="Y57">
        <v>36</v>
      </c>
      <c r="Z57">
        <f t="shared" si="9"/>
        <v>36</v>
      </c>
    </row>
    <row r="58" spans="1:26" ht="15" customHeight="1" x14ac:dyDescent="0.25">
      <c r="A58" s="80">
        <v>11</v>
      </c>
      <c r="B58" s="81" t="s">
        <v>87</v>
      </c>
      <c r="C58" s="83" t="s">
        <v>67</v>
      </c>
      <c r="D58" s="84">
        <v>107301</v>
      </c>
      <c r="E58" s="85"/>
      <c r="F58" s="86" t="s">
        <v>63</v>
      </c>
      <c r="G58" s="12">
        <v>22.81</v>
      </c>
      <c r="H58" s="12">
        <v>28.5</v>
      </c>
      <c r="I58" s="12">
        <v>26.16</v>
      </c>
      <c r="J58" s="12">
        <v>30.5</v>
      </c>
      <c r="K58" s="12">
        <v>31.38</v>
      </c>
      <c r="L58" s="12">
        <v>32.6</v>
      </c>
      <c r="M58" s="12">
        <v>29.88</v>
      </c>
      <c r="N58" s="12">
        <v>30.15</v>
      </c>
      <c r="O58" s="12">
        <v>30.45</v>
      </c>
      <c r="P58" s="3">
        <f t="shared" si="7"/>
        <v>262.43</v>
      </c>
      <c r="Q58" s="4">
        <f t="shared" si="8"/>
        <v>94.48</v>
      </c>
      <c r="T58">
        <v>16</v>
      </c>
      <c r="X58" s="71" t="s">
        <v>67</v>
      </c>
      <c r="Y58">
        <v>34</v>
      </c>
      <c r="Z58">
        <f t="shared" si="9"/>
        <v>34</v>
      </c>
    </row>
    <row r="59" spans="1:26" ht="15" customHeight="1" x14ac:dyDescent="0.25">
      <c r="A59" s="80">
        <v>12</v>
      </c>
      <c r="B59" s="81" t="s">
        <v>87</v>
      </c>
      <c r="C59" s="83" t="s">
        <v>62</v>
      </c>
      <c r="D59" s="84">
        <v>107300</v>
      </c>
      <c r="E59" s="85"/>
      <c r="F59" s="86" t="s">
        <v>63</v>
      </c>
      <c r="G59" s="12">
        <v>23.56</v>
      </c>
      <c r="H59" s="12">
        <v>28.52</v>
      </c>
      <c r="I59" s="12">
        <v>28.62</v>
      </c>
      <c r="J59" s="12">
        <v>30.83</v>
      </c>
      <c r="K59" s="12">
        <v>29.37</v>
      </c>
      <c r="L59" s="12">
        <v>31.04</v>
      </c>
      <c r="M59" s="12">
        <v>17.690000000000001</v>
      </c>
      <c r="N59" s="12">
        <v>21.7</v>
      </c>
      <c r="O59" s="12">
        <v>25.29</v>
      </c>
      <c r="P59" s="3">
        <f t="shared" si="7"/>
        <v>236.61999999999998</v>
      </c>
      <c r="Q59" s="4">
        <f t="shared" si="8"/>
        <v>91.24</v>
      </c>
      <c r="T59">
        <v>15</v>
      </c>
      <c r="X59" s="71" t="s">
        <v>72</v>
      </c>
      <c r="Y59">
        <v>33</v>
      </c>
      <c r="Z59">
        <f t="shared" si="9"/>
        <v>33</v>
      </c>
    </row>
    <row r="60" spans="1:26" ht="15" customHeight="1" x14ac:dyDescent="0.25">
      <c r="A60" s="80">
        <v>13</v>
      </c>
      <c r="B60" s="82" t="s">
        <v>87</v>
      </c>
      <c r="C60" s="71" t="s">
        <v>91</v>
      </c>
      <c r="D60" s="72"/>
      <c r="E60" s="73"/>
      <c r="F60" s="74" t="s">
        <v>43</v>
      </c>
      <c r="G60" s="12">
        <v>29.57</v>
      </c>
      <c r="H60" s="12">
        <v>10.81</v>
      </c>
      <c r="I60" s="12">
        <v>21.17</v>
      </c>
      <c r="J60" s="12">
        <v>25.52</v>
      </c>
      <c r="K60" s="12">
        <v>13.83</v>
      </c>
      <c r="L60" s="12">
        <v>4.08</v>
      </c>
      <c r="M60" s="12">
        <v>30.92</v>
      </c>
      <c r="N60" s="12">
        <v>0</v>
      </c>
      <c r="O60" s="12">
        <v>5.93</v>
      </c>
      <c r="P60" s="3">
        <f t="shared" si="7"/>
        <v>141.83000000000001</v>
      </c>
      <c r="Q60" s="4">
        <f t="shared" si="8"/>
        <v>86.01</v>
      </c>
      <c r="T60">
        <v>14</v>
      </c>
      <c r="X60" s="71" t="s">
        <v>77</v>
      </c>
      <c r="Y60">
        <v>27</v>
      </c>
      <c r="Z60">
        <f t="shared" si="9"/>
        <v>27</v>
      </c>
    </row>
    <row r="61" spans="1:26" ht="15" customHeight="1" x14ac:dyDescent="0.25">
      <c r="A61" s="80">
        <v>14</v>
      </c>
      <c r="B61" s="81" t="s">
        <v>87</v>
      </c>
      <c r="C61" s="83" t="s">
        <v>84</v>
      </c>
      <c r="D61" s="84"/>
      <c r="E61" s="85" t="s">
        <v>65</v>
      </c>
      <c r="F61" s="86" t="s">
        <v>41</v>
      </c>
      <c r="G61" s="12">
        <v>25.05</v>
      </c>
      <c r="H61" s="12">
        <v>26.04</v>
      </c>
      <c r="I61" s="12">
        <v>23.85</v>
      </c>
      <c r="J61" s="12">
        <v>25.56</v>
      </c>
      <c r="K61" s="12">
        <v>24.98</v>
      </c>
      <c r="L61" s="12">
        <v>26.61</v>
      </c>
      <c r="M61" s="12">
        <v>24.78</v>
      </c>
      <c r="N61" s="12">
        <v>27.24</v>
      </c>
      <c r="O61" s="12">
        <v>28.73</v>
      </c>
      <c r="P61" s="3">
        <f t="shared" si="7"/>
        <v>232.84</v>
      </c>
      <c r="Q61" s="4">
        <f t="shared" si="8"/>
        <v>82.58</v>
      </c>
      <c r="T61">
        <v>13</v>
      </c>
      <c r="X61" s="71" t="s">
        <v>70</v>
      </c>
      <c r="Y61">
        <v>25</v>
      </c>
      <c r="Z61">
        <f t="shared" si="9"/>
        <v>25</v>
      </c>
    </row>
    <row r="62" spans="1:26" ht="15" customHeight="1" x14ac:dyDescent="0.25">
      <c r="A62" s="80">
        <v>15</v>
      </c>
      <c r="B62" s="81" t="s">
        <v>87</v>
      </c>
      <c r="C62" s="71" t="s">
        <v>76</v>
      </c>
      <c r="D62" s="72"/>
      <c r="E62" s="73" t="s">
        <v>65</v>
      </c>
      <c r="F62" s="74" t="s">
        <v>43</v>
      </c>
      <c r="G62" s="12">
        <v>12.21</v>
      </c>
      <c r="H62" s="12">
        <v>28.51</v>
      </c>
      <c r="I62" s="12">
        <v>22.39</v>
      </c>
      <c r="J62" s="12">
        <v>27</v>
      </c>
      <c r="K62" s="12">
        <v>23.56</v>
      </c>
      <c r="L62" s="12">
        <v>22.45</v>
      </c>
      <c r="M62" s="12">
        <v>18.11</v>
      </c>
      <c r="N62" s="12">
        <v>18.3</v>
      </c>
      <c r="O62" s="12">
        <v>4.66</v>
      </c>
      <c r="P62" s="3">
        <f t="shared" si="7"/>
        <v>177.19000000000003</v>
      </c>
      <c r="Q62" s="4">
        <f t="shared" si="8"/>
        <v>79.070000000000007</v>
      </c>
      <c r="T62">
        <v>12</v>
      </c>
      <c r="X62" s="71" t="s">
        <v>60</v>
      </c>
      <c r="Y62">
        <v>23</v>
      </c>
      <c r="Z62">
        <f t="shared" si="9"/>
        <v>23</v>
      </c>
    </row>
    <row r="63" spans="1:26" ht="15" customHeight="1" x14ac:dyDescent="0.25">
      <c r="A63" s="80">
        <v>16</v>
      </c>
      <c r="B63" s="81" t="s">
        <v>87</v>
      </c>
      <c r="C63" s="83" t="s">
        <v>92</v>
      </c>
      <c r="D63" s="84"/>
      <c r="E63" s="85" t="s">
        <v>65</v>
      </c>
      <c r="F63" s="86" t="s">
        <v>73</v>
      </c>
      <c r="G63" s="12">
        <v>22.99</v>
      </c>
      <c r="H63" s="12">
        <v>23.62</v>
      </c>
      <c r="I63" s="12">
        <v>25.7</v>
      </c>
      <c r="J63" s="12">
        <v>8.5299999999999994</v>
      </c>
      <c r="K63" s="12">
        <v>19.239999999999998</v>
      </c>
      <c r="L63" s="12">
        <v>19.54</v>
      </c>
      <c r="M63" s="12">
        <v>4.6399999999999997</v>
      </c>
      <c r="N63" s="12">
        <v>5.88</v>
      </c>
      <c r="O63" s="12">
        <v>16.48</v>
      </c>
      <c r="P63" s="3">
        <f t="shared" si="7"/>
        <v>146.62</v>
      </c>
      <c r="Q63" s="4">
        <f t="shared" si="8"/>
        <v>72.31</v>
      </c>
      <c r="T63">
        <v>11</v>
      </c>
      <c r="X63" s="71" t="s">
        <v>71</v>
      </c>
      <c r="Y63">
        <v>23</v>
      </c>
      <c r="Z63">
        <f t="shared" si="9"/>
        <v>23</v>
      </c>
    </row>
    <row r="64" spans="1:26" ht="15" customHeight="1" x14ac:dyDescent="0.25">
      <c r="A64" s="80">
        <v>17</v>
      </c>
      <c r="B64" s="81" t="s">
        <v>87</v>
      </c>
      <c r="C64" s="83" t="s">
        <v>70</v>
      </c>
      <c r="D64" s="84"/>
      <c r="E64" s="85" t="s">
        <v>65</v>
      </c>
      <c r="F64" s="86" t="s">
        <v>41</v>
      </c>
      <c r="G64" s="12">
        <v>10</v>
      </c>
      <c r="H64" s="12">
        <v>20.54</v>
      </c>
      <c r="I64" s="12">
        <v>21.18</v>
      </c>
      <c r="J64" s="12">
        <v>0</v>
      </c>
      <c r="K64" s="12">
        <v>0</v>
      </c>
      <c r="L64" s="12">
        <v>0</v>
      </c>
      <c r="M64" s="12">
        <v>23.02</v>
      </c>
      <c r="N64" s="12">
        <v>25.77</v>
      </c>
      <c r="O64" s="12">
        <v>22.94</v>
      </c>
      <c r="P64" s="3">
        <f t="shared" si="7"/>
        <v>123.44999999999999</v>
      </c>
      <c r="Q64" s="4">
        <f t="shared" si="8"/>
        <v>71.73</v>
      </c>
      <c r="T64">
        <v>10</v>
      </c>
      <c r="X64" s="71" t="s">
        <v>76</v>
      </c>
      <c r="Y64">
        <v>22</v>
      </c>
      <c r="Z64">
        <f t="shared" si="9"/>
        <v>22</v>
      </c>
    </row>
    <row r="65" spans="1:26" ht="15" customHeight="1" x14ac:dyDescent="0.25">
      <c r="A65" s="80">
        <v>18</v>
      </c>
      <c r="B65" s="81" t="s">
        <v>87</v>
      </c>
      <c r="C65" s="83" t="s">
        <v>71</v>
      </c>
      <c r="D65" s="84"/>
      <c r="E65" s="85" t="s">
        <v>65</v>
      </c>
      <c r="F65" s="86" t="s">
        <v>41</v>
      </c>
      <c r="G65" s="12">
        <v>0</v>
      </c>
      <c r="H65" s="12">
        <v>3.73</v>
      </c>
      <c r="I65" s="12">
        <v>5.5</v>
      </c>
      <c r="J65" s="12">
        <v>26.08</v>
      </c>
      <c r="K65" s="12">
        <v>21.41</v>
      </c>
      <c r="L65" s="12">
        <v>22.11</v>
      </c>
      <c r="M65" s="12">
        <v>0</v>
      </c>
      <c r="N65" s="12">
        <v>18.41</v>
      </c>
      <c r="O65" s="12">
        <v>19.88</v>
      </c>
      <c r="P65" s="3">
        <f t="shared" si="7"/>
        <v>117.11999999999999</v>
      </c>
      <c r="Q65" s="4">
        <f t="shared" si="8"/>
        <v>69.599999999999994</v>
      </c>
      <c r="T65">
        <v>9</v>
      </c>
      <c r="X65" s="71" t="s">
        <v>74</v>
      </c>
      <c r="Y65">
        <v>19</v>
      </c>
      <c r="Z65">
        <f t="shared" si="9"/>
        <v>19</v>
      </c>
    </row>
    <row r="66" spans="1:26" ht="15" customHeight="1" x14ac:dyDescent="0.25">
      <c r="A66" s="80">
        <v>19</v>
      </c>
      <c r="B66" s="81" t="s">
        <v>87</v>
      </c>
      <c r="C66" s="83" t="s">
        <v>75</v>
      </c>
      <c r="D66" s="84"/>
      <c r="E66" s="85"/>
      <c r="F66" s="86" t="s">
        <v>41</v>
      </c>
      <c r="G66" s="12">
        <v>20.74</v>
      </c>
      <c r="H66" s="12">
        <v>0</v>
      </c>
      <c r="I66" s="12">
        <v>22.15</v>
      </c>
      <c r="J66" s="12">
        <v>23.77</v>
      </c>
      <c r="K66" s="12">
        <v>8.9700000000000006</v>
      </c>
      <c r="L66" s="12">
        <v>22.88</v>
      </c>
      <c r="M66" s="12">
        <v>13.18</v>
      </c>
      <c r="N66" s="12">
        <v>18.45</v>
      </c>
      <c r="O66" s="12">
        <v>21.88</v>
      </c>
      <c r="P66" s="3">
        <f t="shared" si="7"/>
        <v>152.01999999999998</v>
      </c>
      <c r="Q66" s="4">
        <f t="shared" si="8"/>
        <v>68.8</v>
      </c>
      <c r="T66">
        <v>8</v>
      </c>
      <c r="X66" s="71" t="s">
        <v>75</v>
      </c>
      <c r="Y66">
        <v>19</v>
      </c>
      <c r="Z66">
        <f t="shared" si="9"/>
        <v>19</v>
      </c>
    </row>
    <row r="67" spans="1:26" ht="15" customHeight="1" x14ac:dyDescent="0.25">
      <c r="A67" s="80">
        <v>20</v>
      </c>
      <c r="B67" s="81" t="s">
        <v>87</v>
      </c>
      <c r="C67" s="83" t="s">
        <v>74</v>
      </c>
      <c r="D67" s="84"/>
      <c r="E67" s="85" t="s">
        <v>65</v>
      </c>
      <c r="F67" s="86" t="s">
        <v>41</v>
      </c>
      <c r="G67" s="12">
        <v>20.190000000000001</v>
      </c>
      <c r="H67" s="12">
        <v>18.46</v>
      </c>
      <c r="I67" s="12">
        <v>19.41</v>
      </c>
      <c r="J67" s="12">
        <v>21.08</v>
      </c>
      <c r="K67" s="12">
        <v>20.69</v>
      </c>
      <c r="L67" s="12">
        <v>21.44</v>
      </c>
      <c r="M67" s="12">
        <v>21.01</v>
      </c>
      <c r="N67" s="12">
        <v>20.27</v>
      </c>
      <c r="O67" s="12">
        <v>19.510000000000002</v>
      </c>
      <c r="P67" s="3">
        <f t="shared" si="7"/>
        <v>182.06</v>
      </c>
      <c r="Q67" s="4">
        <f t="shared" si="8"/>
        <v>63.53</v>
      </c>
      <c r="T67">
        <v>7</v>
      </c>
      <c r="X67" s="71" t="s">
        <v>80</v>
      </c>
      <c r="Y67">
        <v>18</v>
      </c>
      <c r="Z67">
        <f t="shared" si="9"/>
        <v>18</v>
      </c>
    </row>
    <row r="68" spans="1:26" ht="15" customHeight="1" x14ac:dyDescent="0.25">
      <c r="A68" s="80">
        <v>21</v>
      </c>
      <c r="B68" s="81" t="s">
        <v>87</v>
      </c>
      <c r="C68" s="83" t="s">
        <v>81</v>
      </c>
      <c r="D68" s="84"/>
      <c r="E68" s="85" t="s">
        <v>65</v>
      </c>
      <c r="F68" s="86" t="s">
        <v>79</v>
      </c>
      <c r="G68" s="12">
        <v>13.6</v>
      </c>
      <c r="H68" s="12">
        <v>12.75</v>
      </c>
      <c r="I68" s="12">
        <v>12.29</v>
      </c>
      <c r="J68" s="12">
        <v>3.53</v>
      </c>
      <c r="K68" s="12">
        <v>20.46</v>
      </c>
      <c r="L68" s="12">
        <v>20.09</v>
      </c>
      <c r="M68" s="12">
        <v>20.399999999999999</v>
      </c>
      <c r="N68" s="12">
        <v>20.94</v>
      </c>
      <c r="O68" s="12">
        <v>22.01</v>
      </c>
      <c r="P68" s="3">
        <f t="shared" si="7"/>
        <v>146.07</v>
      </c>
      <c r="Q68" s="4">
        <f t="shared" si="8"/>
        <v>63.410000000000004</v>
      </c>
      <c r="T68">
        <v>6</v>
      </c>
      <c r="X68" s="71" t="s">
        <v>84</v>
      </c>
      <c r="Y68">
        <v>16</v>
      </c>
      <c r="Z68">
        <f t="shared" si="9"/>
        <v>16</v>
      </c>
    </row>
    <row r="69" spans="1:26" ht="15" customHeight="1" x14ac:dyDescent="0.25">
      <c r="A69" s="80">
        <v>22</v>
      </c>
      <c r="B69" s="81" t="s">
        <v>87</v>
      </c>
      <c r="C69" s="83" t="s">
        <v>78</v>
      </c>
      <c r="D69" s="84"/>
      <c r="E69" s="85" t="s">
        <v>65</v>
      </c>
      <c r="F69" s="86" t="s">
        <v>79</v>
      </c>
      <c r="G69" s="12">
        <v>15.41</v>
      </c>
      <c r="H69" s="12">
        <v>3.11</v>
      </c>
      <c r="I69" s="12">
        <v>6.45</v>
      </c>
      <c r="J69" s="12">
        <v>0</v>
      </c>
      <c r="K69" s="12">
        <v>0</v>
      </c>
      <c r="L69" s="12">
        <v>2.17</v>
      </c>
      <c r="M69" s="12">
        <v>11.09</v>
      </c>
      <c r="N69" s="12">
        <v>14.64</v>
      </c>
      <c r="O69" s="12">
        <v>17.989999999999998</v>
      </c>
      <c r="P69" s="3">
        <f t="shared" si="7"/>
        <v>70.86</v>
      </c>
      <c r="Q69" s="4">
        <f t="shared" si="8"/>
        <v>48.04</v>
      </c>
      <c r="T69">
        <v>5</v>
      </c>
      <c r="X69" s="71" t="s">
        <v>78</v>
      </c>
      <c r="Y69">
        <v>13</v>
      </c>
      <c r="Z69">
        <f t="shared" si="9"/>
        <v>13</v>
      </c>
    </row>
    <row r="70" spans="1:26" ht="15" customHeight="1" x14ac:dyDescent="0.25">
      <c r="A70" s="80">
        <v>23</v>
      </c>
      <c r="B70" s="81" t="s">
        <v>87</v>
      </c>
      <c r="C70" s="83" t="s">
        <v>82</v>
      </c>
      <c r="D70" s="84"/>
      <c r="E70" s="85" t="s">
        <v>65</v>
      </c>
      <c r="F70" s="86" t="s">
        <v>79</v>
      </c>
      <c r="G70" s="12">
        <v>17.45</v>
      </c>
      <c r="H70" s="12">
        <v>11.62</v>
      </c>
      <c r="I70" s="12">
        <v>9.52</v>
      </c>
      <c r="J70" s="12">
        <v>3.53</v>
      </c>
      <c r="K70" s="12">
        <v>2.52</v>
      </c>
      <c r="L70" s="12">
        <v>2.09</v>
      </c>
      <c r="M70" s="12">
        <v>2.93</v>
      </c>
      <c r="N70" s="12">
        <v>3.69</v>
      </c>
      <c r="O70" s="12">
        <v>9.18</v>
      </c>
      <c r="P70" s="3">
        <f t="shared" si="7"/>
        <v>62.53</v>
      </c>
      <c r="Q70" s="4">
        <f t="shared" si="8"/>
        <v>38.590000000000003</v>
      </c>
      <c r="T70">
        <v>4</v>
      </c>
      <c r="X70" s="71" t="s">
        <v>81</v>
      </c>
      <c r="Y70">
        <v>12</v>
      </c>
      <c r="Z70">
        <f t="shared" si="9"/>
        <v>12</v>
      </c>
    </row>
    <row r="71" spans="1:26" ht="15" customHeight="1" x14ac:dyDescent="0.25">
      <c r="A71" s="80">
        <v>24</v>
      </c>
      <c r="B71" s="81" t="s">
        <v>87</v>
      </c>
      <c r="C71" s="83" t="s">
        <v>83</v>
      </c>
      <c r="D71" s="84"/>
      <c r="E71" s="85" t="s">
        <v>65</v>
      </c>
      <c r="F71" s="86" t="s">
        <v>79</v>
      </c>
      <c r="G71" s="12">
        <v>3.79</v>
      </c>
      <c r="H71" s="12">
        <v>4.3099999999999996</v>
      </c>
      <c r="I71" s="12">
        <v>4.01</v>
      </c>
      <c r="J71" s="12">
        <v>3.62</v>
      </c>
      <c r="K71" s="12">
        <v>3.13</v>
      </c>
      <c r="L71" s="12">
        <v>5.52</v>
      </c>
      <c r="M71" s="12">
        <v>12.56</v>
      </c>
      <c r="N71" s="12">
        <v>12.47</v>
      </c>
      <c r="O71" s="12">
        <v>11.9</v>
      </c>
      <c r="P71" s="3">
        <f t="shared" si="7"/>
        <v>61.309999999999995</v>
      </c>
      <c r="Q71" s="4">
        <f t="shared" si="8"/>
        <v>36.93</v>
      </c>
      <c r="T71">
        <v>3</v>
      </c>
      <c r="X71" s="71" t="s">
        <v>82</v>
      </c>
      <c r="Y71">
        <v>9</v>
      </c>
      <c r="Z71">
        <f t="shared" si="9"/>
        <v>9</v>
      </c>
    </row>
    <row r="72" spans="1:26" ht="15" customHeight="1" x14ac:dyDescent="0.25">
      <c r="A72" s="80">
        <v>25</v>
      </c>
      <c r="B72" s="81" t="s">
        <v>87</v>
      </c>
      <c r="C72" s="83" t="s">
        <v>85</v>
      </c>
      <c r="D72" s="87"/>
      <c r="E72" s="85" t="s">
        <v>65</v>
      </c>
      <c r="F72" s="86" t="s">
        <v>79</v>
      </c>
      <c r="G72" s="12">
        <v>4.08</v>
      </c>
      <c r="H72" s="12">
        <v>5.61</v>
      </c>
      <c r="I72" s="12">
        <v>6.72</v>
      </c>
      <c r="J72" s="12">
        <v>5.58</v>
      </c>
      <c r="K72" s="12">
        <v>6.38</v>
      </c>
      <c r="L72" s="12">
        <v>4.9000000000000004</v>
      </c>
      <c r="M72" s="12">
        <v>9.8000000000000007</v>
      </c>
      <c r="N72" s="12">
        <v>11.21</v>
      </c>
      <c r="O72" s="12">
        <v>13.56</v>
      </c>
      <c r="P72" s="3">
        <f t="shared" si="7"/>
        <v>67.84</v>
      </c>
      <c r="Q72" s="4">
        <f t="shared" si="8"/>
        <v>34.570000000000007</v>
      </c>
      <c r="T72">
        <v>2</v>
      </c>
      <c r="X72" s="71" t="s">
        <v>83</v>
      </c>
      <c r="Y72">
        <v>7</v>
      </c>
      <c r="Z72">
        <f t="shared" si="9"/>
        <v>7</v>
      </c>
    </row>
    <row r="73" spans="1:26" ht="15" customHeight="1" x14ac:dyDescent="0.25">
      <c r="A73" s="80">
        <v>26</v>
      </c>
      <c r="B73" s="82" t="s">
        <v>87</v>
      </c>
      <c r="C73" s="83" t="s">
        <v>86</v>
      </c>
      <c r="D73" s="84"/>
      <c r="E73" s="85" t="s">
        <v>65</v>
      </c>
      <c r="F73" s="86" t="s">
        <v>79</v>
      </c>
      <c r="G73" s="12">
        <v>4.24</v>
      </c>
      <c r="H73" s="12">
        <v>5.0999999999999996</v>
      </c>
      <c r="I73" s="12">
        <v>3.64</v>
      </c>
      <c r="J73" s="12">
        <v>3.89</v>
      </c>
      <c r="K73" s="12">
        <v>4.28</v>
      </c>
      <c r="L73" s="12">
        <v>1.82</v>
      </c>
      <c r="M73" s="12">
        <v>3.67</v>
      </c>
      <c r="N73" s="12">
        <v>2.89</v>
      </c>
      <c r="O73" s="12">
        <v>3.68</v>
      </c>
      <c r="P73" s="3">
        <f t="shared" si="7"/>
        <v>33.21</v>
      </c>
      <c r="Q73" s="4">
        <f t="shared" si="8"/>
        <v>13.62</v>
      </c>
      <c r="T73">
        <v>1</v>
      </c>
      <c r="X73" s="71" t="s">
        <v>85</v>
      </c>
      <c r="Y73">
        <v>4</v>
      </c>
      <c r="Z73">
        <f t="shared" si="9"/>
        <v>4</v>
      </c>
    </row>
    <row r="74" spans="1:26" ht="15" customHeight="1" x14ac:dyDescent="0.25">
      <c r="X74" s="36" t="s">
        <v>42</v>
      </c>
      <c r="Y74">
        <v>3</v>
      </c>
      <c r="Z74">
        <f>Y74+T79+T86</f>
        <v>9</v>
      </c>
    </row>
    <row r="75" spans="1:26" ht="15" customHeight="1" x14ac:dyDescent="0.25">
      <c r="X75" s="71" t="s">
        <v>86</v>
      </c>
      <c r="Y75">
        <v>2</v>
      </c>
      <c r="Z75">
        <f>Y75</f>
        <v>2</v>
      </c>
    </row>
    <row r="76" spans="1:26" ht="15" customHeight="1" x14ac:dyDescent="0.25"/>
    <row r="77" spans="1:26" ht="15" customHeight="1" x14ac:dyDescent="0.25">
      <c r="A77" s="54"/>
      <c r="B77" s="53" t="s">
        <v>0</v>
      </c>
      <c r="C77" s="9" t="s">
        <v>1</v>
      </c>
      <c r="D77" s="11" t="s">
        <v>18</v>
      </c>
      <c r="E77" s="11" t="s">
        <v>21</v>
      </c>
      <c r="F77" s="9" t="s">
        <v>2</v>
      </c>
      <c r="G77" s="8" t="s">
        <v>3</v>
      </c>
      <c r="H77" s="2" t="s">
        <v>4</v>
      </c>
      <c r="I77" s="2" t="s">
        <v>5</v>
      </c>
      <c r="J77" s="2" t="s">
        <v>6</v>
      </c>
      <c r="K77" s="2" t="s">
        <v>7</v>
      </c>
      <c r="L77" s="2" t="s">
        <v>8</v>
      </c>
      <c r="M77" s="2" t="s">
        <v>9</v>
      </c>
      <c r="N77" s="2" t="s">
        <v>16</v>
      </c>
    </row>
    <row r="78" spans="1:26" ht="15" customHeight="1" x14ac:dyDescent="0.25">
      <c r="A78" s="60">
        <v>1</v>
      </c>
      <c r="B78" s="13" t="s">
        <v>15</v>
      </c>
      <c r="C78" s="30" t="s">
        <v>36</v>
      </c>
      <c r="D78" s="34" t="s">
        <v>37</v>
      </c>
      <c r="E78" s="31" t="s">
        <v>22</v>
      </c>
      <c r="F78" s="32" t="s">
        <v>38</v>
      </c>
      <c r="G78" s="12">
        <v>8.6199999999999992</v>
      </c>
      <c r="H78" s="12">
        <v>4.93</v>
      </c>
      <c r="I78" s="12">
        <v>8.3800000000000008</v>
      </c>
      <c r="J78" s="12">
        <v>9.7799999999999994</v>
      </c>
      <c r="K78" s="12">
        <v>11.27</v>
      </c>
      <c r="L78" s="12"/>
      <c r="M78" s="3">
        <f>SUM(G78:L78)</f>
        <v>42.980000000000004</v>
      </c>
      <c r="N78" s="4">
        <f>LARGE(G78:L78,1)+LARGE(G78:L78,2)</f>
        <v>21.049999999999997</v>
      </c>
      <c r="O78" s="88">
        <v>0.87916666666666676</v>
      </c>
      <c r="T78">
        <v>4</v>
      </c>
    </row>
    <row r="79" spans="1:26" ht="15" customHeight="1" x14ac:dyDescent="0.25">
      <c r="A79" s="60">
        <v>2</v>
      </c>
      <c r="B79" s="13" t="s">
        <v>15</v>
      </c>
      <c r="C79" s="21" t="s">
        <v>42</v>
      </c>
      <c r="D79" s="22" t="s">
        <v>37</v>
      </c>
      <c r="E79" s="23" t="s">
        <v>22</v>
      </c>
      <c r="F79" s="24" t="s">
        <v>43</v>
      </c>
      <c r="G79" s="12">
        <v>9.4499999999999993</v>
      </c>
      <c r="H79" s="12">
        <v>9.73</v>
      </c>
      <c r="I79" s="12"/>
      <c r="J79" s="12"/>
      <c r="K79" s="12"/>
      <c r="L79" s="12"/>
      <c r="M79" s="3">
        <f>SUM(G79:L79)</f>
        <v>19.18</v>
      </c>
      <c r="N79" s="4">
        <f>LARGE(G79:L79,1)+LARGE(G79:L79,2)</f>
        <v>19.18</v>
      </c>
      <c r="O79" s="88">
        <v>0.79999999999999993</v>
      </c>
      <c r="T79">
        <v>3</v>
      </c>
    </row>
    <row r="80" spans="1:26" ht="15" customHeight="1" x14ac:dyDescent="0.25">
      <c r="A80" s="60">
        <v>3</v>
      </c>
      <c r="B80" s="13" t="s">
        <v>15</v>
      </c>
      <c r="C80" s="30" t="s">
        <v>39</v>
      </c>
      <c r="D80" s="34" t="s">
        <v>37</v>
      </c>
      <c r="E80" s="31" t="s">
        <v>22</v>
      </c>
      <c r="F80" s="32" t="s">
        <v>38</v>
      </c>
      <c r="G80" s="12">
        <v>6.35</v>
      </c>
      <c r="H80" s="12">
        <v>7.08</v>
      </c>
      <c r="I80" s="12">
        <v>8.68</v>
      </c>
      <c r="J80" s="12">
        <v>1.32</v>
      </c>
      <c r="K80" s="12"/>
      <c r="L80" s="12"/>
      <c r="M80" s="3">
        <f>SUM(G80:L80)</f>
        <v>23.43</v>
      </c>
      <c r="N80" s="4">
        <f>LARGE(G80:L80,1)+LARGE(G80:L80,2)</f>
        <v>15.76</v>
      </c>
      <c r="O80" s="88">
        <v>0.65833333333333333</v>
      </c>
      <c r="T80">
        <v>2</v>
      </c>
    </row>
    <row r="81" spans="1:20" ht="15" customHeight="1" x14ac:dyDescent="0.25">
      <c r="A81" s="60">
        <v>4</v>
      </c>
      <c r="B81" s="13" t="s">
        <v>15</v>
      </c>
      <c r="C81" s="30" t="s">
        <v>44</v>
      </c>
      <c r="D81" s="34" t="s">
        <v>37</v>
      </c>
      <c r="E81" s="31" t="s">
        <v>22</v>
      </c>
      <c r="F81" s="24" t="s">
        <v>43</v>
      </c>
      <c r="G81" s="12">
        <v>8.75</v>
      </c>
      <c r="H81" s="12">
        <v>0</v>
      </c>
      <c r="I81" s="12"/>
      <c r="J81" s="12"/>
      <c r="K81" s="12"/>
      <c r="L81" s="12"/>
      <c r="M81" s="3">
        <f>SUM(G81:L81)</f>
        <v>8.75</v>
      </c>
      <c r="N81" s="4">
        <f>LARGE(G81:L81,1)+LARGE(G81:L81,2)</f>
        <v>8.75</v>
      </c>
      <c r="O81" s="88">
        <v>0.3666666666666667</v>
      </c>
      <c r="T81">
        <v>1</v>
      </c>
    </row>
    <row r="82" spans="1:20" ht="15" customHeight="1" x14ac:dyDescent="0.25"/>
    <row r="83" spans="1:20" ht="15" customHeight="1" x14ac:dyDescent="0.25"/>
    <row r="84" spans="1:20" ht="15" customHeight="1" x14ac:dyDescent="0.25">
      <c r="A84" s="54"/>
      <c r="B84" s="53" t="s">
        <v>0</v>
      </c>
      <c r="C84" s="9" t="s">
        <v>1</v>
      </c>
      <c r="D84" s="11" t="s">
        <v>18</v>
      </c>
      <c r="E84" s="11" t="s">
        <v>21</v>
      </c>
      <c r="F84" s="9" t="s">
        <v>2</v>
      </c>
      <c r="G84" s="8" t="s">
        <v>3</v>
      </c>
      <c r="H84" s="2" t="s">
        <v>4</v>
      </c>
      <c r="I84" s="2" t="s">
        <v>5</v>
      </c>
      <c r="J84" s="2" t="s">
        <v>6</v>
      </c>
      <c r="K84" s="2" t="s">
        <v>7</v>
      </c>
      <c r="L84" s="2" t="s">
        <v>8</v>
      </c>
      <c r="M84" s="2" t="s">
        <v>9</v>
      </c>
      <c r="N84" s="2" t="s">
        <v>16</v>
      </c>
    </row>
    <row r="85" spans="1:20" ht="15" customHeight="1" x14ac:dyDescent="0.25">
      <c r="A85" s="59">
        <v>1</v>
      </c>
      <c r="B85" s="13" t="s">
        <v>14</v>
      </c>
      <c r="C85" s="30" t="s">
        <v>36</v>
      </c>
      <c r="D85" s="34" t="s">
        <v>37</v>
      </c>
      <c r="E85" s="31" t="s">
        <v>22</v>
      </c>
      <c r="F85" s="32" t="s">
        <v>38</v>
      </c>
      <c r="G85" s="12">
        <v>14.02</v>
      </c>
      <c r="H85" s="12">
        <v>13.25</v>
      </c>
      <c r="I85" s="12"/>
      <c r="J85" s="12"/>
      <c r="K85" s="12"/>
      <c r="L85" s="12"/>
      <c r="M85" s="3">
        <f>SUM(G85:L85)</f>
        <v>27.27</v>
      </c>
      <c r="N85" s="4">
        <f>LARGE(G85:L85,1)+LARGE(G85:L85,2)</f>
        <v>27.27</v>
      </c>
      <c r="O85" s="105">
        <v>1.1375</v>
      </c>
      <c r="T85">
        <v>4</v>
      </c>
    </row>
    <row r="86" spans="1:20" ht="15" customHeight="1" x14ac:dyDescent="0.25">
      <c r="A86" s="60">
        <v>2</v>
      </c>
      <c r="B86" s="13" t="s">
        <v>14</v>
      </c>
      <c r="C86" s="21" t="s">
        <v>42</v>
      </c>
      <c r="D86" s="22" t="s">
        <v>37</v>
      </c>
      <c r="E86" s="23" t="s">
        <v>22</v>
      </c>
      <c r="F86" s="24" t="s">
        <v>43</v>
      </c>
      <c r="G86" s="12">
        <v>12.8</v>
      </c>
      <c r="H86" s="12">
        <v>6.8</v>
      </c>
      <c r="I86" s="12">
        <v>11.75</v>
      </c>
      <c r="J86" s="12"/>
      <c r="K86" s="12"/>
      <c r="L86" s="12"/>
      <c r="M86" s="3">
        <f>SUM(G86:L86)</f>
        <v>31.35</v>
      </c>
      <c r="N86" s="4">
        <f>LARGE(G86:L86,1)+LARGE(G86:L86,2)</f>
        <v>24.55</v>
      </c>
      <c r="O86" s="106">
        <v>0.81666666666666676</v>
      </c>
      <c r="T86">
        <v>3</v>
      </c>
    </row>
    <row r="87" spans="1:20" ht="15" customHeight="1" x14ac:dyDescent="0.25">
      <c r="A87" s="59">
        <v>3</v>
      </c>
      <c r="B87" s="89" t="s">
        <v>14</v>
      </c>
      <c r="C87" s="90" t="s">
        <v>40</v>
      </c>
      <c r="D87" s="91" t="s">
        <v>37</v>
      </c>
      <c r="E87" s="92" t="s">
        <v>22</v>
      </c>
      <c r="F87" s="102" t="s">
        <v>41</v>
      </c>
      <c r="G87" s="93">
        <v>3.18</v>
      </c>
      <c r="H87" s="93">
        <v>7</v>
      </c>
      <c r="I87" s="93">
        <v>12.42</v>
      </c>
      <c r="J87" s="93">
        <v>7.01</v>
      </c>
      <c r="K87" s="93"/>
      <c r="L87" s="93"/>
      <c r="M87" s="94">
        <f>SUM(G87:L87)</f>
        <v>29.61</v>
      </c>
      <c r="N87" s="95">
        <f>LARGE(G87:L87,1)+LARGE(G87:L87,2)</f>
        <v>19.43</v>
      </c>
      <c r="O87" s="107">
        <v>0.80833333333333324</v>
      </c>
      <c r="T87">
        <v>2</v>
      </c>
    </row>
    <row r="88" spans="1:20" ht="15" customHeight="1" x14ac:dyDescent="0.25">
      <c r="A88" s="60">
        <v>4</v>
      </c>
      <c r="B88" s="101" t="s">
        <v>14</v>
      </c>
      <c r="C88" s="30" t="s">
        <v>44</v>
      </c>
      <c r="D88" s="34" t="s">
        <v>37</v>
      </c>
      <c r="E88" s="31" t="s">
        <v>22</v>
      </c>
      <c r="F88" s="24" t="s">
        <v>43</v>
      </c>
      <c r="G88" s="104">
        <v>7.23</v>
      </c>
      <c r="H88" s="104">
        <v>11.28</v>
      </c>
      <c r="I88" s="104">
        <v>3.72</v>
      </c>
      <c r="J88" s="104"/>
      <c r="K88" s="104"/>
      <c r="L88" s="104"/>
      <c r="M88" s="97">
        <f>SUM(G88:L88)</f>
        <v>22.229999999999997</v>
      </c>
      <c r="N88" s="98">
        <f>LARGE(G88:L88,1)+LARGE(G88:L88,2)</f>
        <v>18.509999999999998</v>
      </c>
      <c r="O88" s="107">
        <v>0.77083333333333337</v>
      </c>
      <c r="T88">
        <v>1</v>
      </c>
    </row>
    <row r="89" spans="1:20" ht="15" customHeight="1" x14ac:dyDescent="0.25"/>
    <row r="90" spans="1:20" ht="15" customHeight="1" x14ac:dyDescent="0.25"/>
    <row r="91" spans="1:20" ht="15" customHeight="1" x14ac:dyDescent="0.25"/>
    <row r="92" spans="1:20" ht="15" customHeight="1" x14ac:dyDescent="0.25"/>
    <row r="93" spans="1:20" ht="15" customHeight="1" x14ac:dyDescent="0.25">
      <c r="C93" s="71" t="s">
        <v>57</v>
      </c>
      <c r="D93">
        <v>66</v>
      </c>
    </row>
    <row r="94" spans="1:20" ht="15" customHeight="1" x14ac:dyDescent="0.25">
      <c r="C94" s="71" t="s">
        <v>61</v>
      </c>
      <c r="D94">
        <v>57</v>
      </c>
    </row>
    <row r="95" spans="1:20" ht="15" customHeight="1" x14ac:dyDescent="0.25">
      <c r="C95" s="71" t="s">
        <v>66</v>
      </c>
      <c r="D95">
        <v>48</v>
      </c>
    </row>
    <row r="96" spans="1:20" ht="15" customHeight="1" x14ac:dyDescent="0.25">
      <c r="C96" s="71" t="s">
        <v>64</v>
      </c>
      <c r="D96">
        <v>46</v>
      </c>
    </row>
    <row r="97" spans="3:4" ht="15" customHeight="1" x14ac:dyDescent="0.25">
      <c r="C97" s="44" t="s">
        <v>94</v>
      </c>
      <c r="D97">
        <v>41</v>
      </c>
    </row>
    <row r="98" spans="3:4" ht="15" customHeight="1" x14ac:dyDescent="0.25">
      <c r="C98" s="71" t="s">
        <v>69</v>
      </c>
      <c r="D98">
        <v>40</v>
      </c>
    </row>
    <row r="99" spans="3:4" ht="15" customHeight="1" x14ac:dyDescent="0.25">
      <c r="C99" s="71" t="s">
        <v>68</v>
      </c>
      <c r="D99">
        <v>39</v>
      </c>
    </row>
    <row r="100" spans="3:4" ht="15" customHeight="1" x14ac:dyDescent="0.25">
      <c r="C100" s="71" t="s">
        <v>62</v>
      </c>
      <c r="D100">
        <v>36</v>
      </c>
    </row>
    <row r="101" spans="3:4" ht="15" customHeight="1" x14ac:dyDescent="0.25">
      <c r="C101" s="71" t="s">
        <v>67</v>
      </c>
      <c r="D101">
        <v>34</v>
      </c>
    </row>
    <row r="102" spans="3:4" ht="15" customHeight="1" x14ac:dyDescent="0.25">
      <c r="C102" s="71" t="s">
        <v>72</v>
      </c>
      <c r="D102">
        <v>33</v>
      </c>
    </row>
    <row r="103" spans="3:4" ht="15" customHeight="1" x14ac:dyDescent="0.25">
      <c r="C103" s="71" t="s">
        <v>77</v>
      </c>
      <c r="D103">
        <v>27</v>
      </c>
    </row>
    <row r="104" spans="3:4" ht="15" customHeight="1" x14ac:dyDescent="0.25">
      <c r="C104" s="71" t="s">
        <v>70</v>
      </c>
      <c r="D104">
        <v>25</v>
      </c>
    </row>
    <row r="105" spans="3:4" ht="15" customHeight="1" x14ac:dyDescent="0.25">
      <c r="C105" s="71" t="s">
        <v>60</v>
      </c>
      <c r="D105">
        <v>23</v>
      </c>
    </row>
    <row r="106" spans="3:4" ht="15" customHeight="1" x14ac:dyDescent="0.25">
      <c r="C106" s="71" t="s">
        <v>71</v>
      </c>
      <c r="D106">
        <v>23</v>
      </c>
    </row>
    <row r="107" spans="3:4" ht="15" customHeight="1" x14ac:dyDescent="0.25">
      <c r="C107" s="71" t="s">
        <v>76</v>
      </c>
      <c r="D107">
        <v>22</v>
      </c>
    </row>
    <row r="108" spans="3:4" ht="19.2" x14ac:dyDescent="0.25">
      <c r="C108" s="71" t="s">
        <v>74</v>
      </c>
      <c r="D108">
        <v>19</v>
      </c>
    </row>
    <row r="109" spans="3:4" ht="19.2" x14ac:dyDescent="0.25">
      <c r="C109" s="71" t="s">
        <v>75</v>
      </c>
      <c r="D109">
        <v>19</v>
      </c>
    </row>
    <row r="110" spans="3:4" ht="19.2" x14ac:dyDescent="0.25">
      <c r="C110" s="71" t="s">
        <v>80</v>
      </c>
      <c r="D110">
        <v>18</v>
      </c>
    </row>
    <row r="111" spans="3:4" ht="19.2" x14ac:dyDescent="0.25">
      <c r="C111" s="71" t="s">
        <v>84</v>
      </c>
      <c r="D111">
        <v>16</v>
      </c>
    </row>
    <row r="112" spans="3:4" ht="19.2" x14ac:dyDescent="0.25">
      <c r="C112" s="71" t="s">
        <v>78</v>
      </c>
      <c r="D112">
        <v>13</v>
      </c>
    </row>
    <row r="113" spans="3:4" ht="19.2" x14ac:dyDescent="0.25">
      <c r="C113" s="71" t="s">
        <v>81</v>
      </c>
      <c r="D113">
        <v>12</v>
      </c>
    </row>
    <row r="114" spans="3:4" ht="19.2" x14ac:dyDescent="0.25">
      <c r="C114" s="71" t="s">
        <v>82</v>
      </c>
      <c r="D114">
        <v>9</v>
      </c>
    </row>
    <row r="115" spans="3:4" ht="15" x14ac:dyDescent="0.25">
      <c r="C115" s="36" t="s">
        <v>42</v>
      </c>
      <c r="D115">
        <v>9</v>
      </c>
    </row>
    <row r="116" spans="3:4" ht="19.2" x14ac:dyDescent="0.25">
      <c r="C116" s="71" t="s">
        <v>83</v>
      </c>
      <c r="D116">
        <v>7</v>
      </c>
    </row>
    <row r="117" spans="3:4" ht="19.2" x14ac:dyDescent="0.25">
      <c r="C117" s="71" t="s">
        <v>85</v>
      </c>
      <c r="D117">
        <v>4</v>
      </c>
    </row>
    <row r="118" spans="3:4" ht="19.2" x14ac:dyDescent="0.25">
      <c r="C118" s="71" t="s">
        <v>86</v>
      </c>
      <c r="D118">
        <v>2</v>
      </c>
    </row>
  </sheetData>
  <sortState xmlns:xlrd2="http://schemas.microsoft.com/office/spreadsheetml/2017/richdata2" ref="C93:D118">
    <sortCondition descending="1" ref="D93:D118"/>
  </sortState>
  <conditionalFormatting sqref="G5:L9 G13:L16 G21:O45 G49:O73">
    <cfRule type="cellIs" dxfId="10" priority="9" operator="equal">
      <formula>0</formula>
    </cfRule>
  </conditionalFormatting>
  <conditionalFormatting sqref="G17:L17">
    <cfRule type="cellIs" dxfId="9" priority="7" operator="equal">
      <formula>0</formula>
    </cfRule>
  </conditionalFormatting>
  <conditionalFormatting sqref="G78:L81">
    <cfRule type="cellIs" dxfId="8" priority="4" operator="equal">
      <formula>0</formula>
    </cfRule>
  </conditionalFormatting>
  <conditionalFormatting sqref="G85:L87">
    <cfRule type="cellIs" dxfId="7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1A6C2-1536-4CE7-AB9E-9E91EF19834E}">
  <dimension ref="A1:Z141"/>
  <sheetViews>
    <sheetView topLeftCell="A112" zoomScale="70" zoomScaleNormal="70" workbookViewId="0">
      <selection activeCell="T5" sqref="T5"/>
    </sheetView>
  </sheetViews>
  <sheetFormatPr defaultRowHeight="13.2" x14ac:dyDescent="0.25"/>
  <cols>
    <col min="3" max="3" width="25.109375" customWidth="1"/>
    <col min="24" max="24" width="23.5546875" customWidth="1"/>
  </cols>
  <sheetData>
    <row r="1" spans="1:26" ht="15" customHeight="1" x14ac:dyDescent="0.25"/>
    <row r="2" spans="1:26" ht="15" customHeight="1" x14ac:dyDescent="0.25"/>
    <row r="3" spans="1:26" ht="15" customHeight="1" x14ac:dyDescent="0.25"/>
    <row r="4" spans="1:26" ht="15" customHeight="1" x14ac:dyDescent="0.25">
      <c r="A4" s="16"/>
      <c r="B4" s="17" t="s">
        <v>0</v>
      </c>
      <c r="C4" s="10" t="s">
        <v>1</v>
      </c>
      <c r="D4" s="10" t="s">
        <v>18</v>
      </c>
      <c r="E4" s="11" t="s">
        <v>21</v>
      </c>
      <c r="F4" s="10" t="s">
        <v>2</v>
      </c>
      <c r="G4" s="18" t="s">
        <v>3</v>
      </c>
      <c r="H4" s="19" t="s">
        <v>4</v>
      </c>
      <c r="I4" s="19" t="s">
        <v>5</v>
      </c>
      <c r="J4" s="19" t="s">
        <v>6</v>
      </c>
      <c r="K4" s="19" t="s">
        <v>7</v>
      </c>
      <c r="L4" s="19" t="s">
        <v>8</v>
      </c>
      <c r="M4" s="20" t="s">
        <v>9</v>
      </c>
      <c r="N4" s="17" t="s">
        <v>16</v>
      </c>
      <c r="O4" s="49"/>
      <c r="P4" s="49"/>
    </row>
    <row r="5" spans="1:26" ht="15" customHeight="1" x14ac:dyDescent="0.25">
      <c r="A5" s="55">
        <v>1</v>
      </c>
      <c r="B5" s="21" t="s">
        <v>12</v>
      </c>
      <c r="C5" s="35" t="s">
        <v>39</v>
      </c>
      <c r="D5" s="34" t="s">
        <v>37</v>
      </c>
      <c r="E5" s="31" t="s">
        <v>22</v>
      </c>
      <c r="F5" s="32" t="s">
        <v>38</v>
      </c>
      <c r="G5" s="25">
        <v>14</v>
      </c>
      <c r="H5" s="25">
        <v>1144</v>
      </c>
      <c r="I5" s="25">
        <v>1208</v>
      </c>
      <c r="J5" s="25"/>
      <c r="K5" s="25"/>
      <c r="L5" s="25"/>
      <c r="M5" s="26">
        <f t="shared" ref="M5:M10" si="0">SUM(G5:L5)</f>
        <v>2366</v>
      </c>
      <c r="N5" s="37">
        <f t="shared" ref="N5:N10" si="1">LARGE(G5:L5,1)+LARGE(G5:L5,2)</f>
        <v>2352</v>
      </c>
      <c r="O5" s="44">
        <f>N5/60</f>
        <v>39.200000000000003</v>
      </c>
      <c r="P5" s="46">
        <v>1.6333333333333335</v>
      </c>
      <c r="T5">
        <v>6</v>
      </c>
    </row>
    <row r="6" spans="1:26" ht="15" customHeight="1" x14ac:dyDescent="0.25">
      <c r="A6" s="55">
        <v>2</v>
      </c>
      <c r="B6" s="21" t="s">
        <v>12</v>
      </c>
      <c r="C6" s="35" t="s">
        <v>33</v>
      </c>
      <c r="D6" s="34" t="s">
        <v>34</v>
      </c>
      <c r="E6" s="31" t="s">
        <v>22</v>
      </c>
      <c r="F6" s="32" t="s">
        <v>35</v>
      </c>
      <c r="G6" s="25">
        <v>502</v>
      </c>
      <c r="H6" s="25">
        <v>918</v>
      </c>
      <c r="I6" s="25">
        <v>981</v>
      </c>
      <c r="J6" s="25"/>
      <c r="K6" s="25"/>
      <c r="L6" s="25"/>
      <c r="M6" s="26">
        <f t="shared" si="0"/>
        <v>2401</v>
      </c>
      <c r="N6" s="37">
        <f t="shared" si="1"/>
        <v>1899</v>
      </c>
      <c r="O6" s="44">
        <f t="shared" ref="O6:O10" si="2">N6/60</f>
        <v>31.65</v>
      </c>
      <c r="P6" s="46">
        <v>1.3187499999999999</v>
      </c>
      <c r="T6">
        <v>5</v>
      </c>
    </row>
    <row r="7" spans="1:26" ht="15" customHeight="1" x14ac:dyDescent="0.25">
      <c r="A7" s="55">
        <v>3</v>
      </c>
      <c r="B7" s="21" t="s">
        <v>12</v>
      </c>
      <c r="C7" s="35" t="s">
        <v>36</v>
      </c>
      <c r="D7" s="34" t="s">
        <v>37</v>
      </c>
      <c r="E7" s="31" t="s">
        <v>22</v>
      </c>
      <c r="F7" s="32" t="s">
        <v>38</v>
      </c>
      <c r="G7" s="25">
        <v>45.45</v>
      </c>
      <c r="H7" s="25">
        <v>690</v>
      </c>
      <c r="I7" s="25">
        <v>655.16999999999996</v>
      </c>
      <c r="J7" s="25">
        <v>253</v>
      </c>
      <c r="K7" s="25">
        <v>786</v>
      </c>
      <c r="L7" s="25">
        <v>590</v>
      </c>
      <c r="M7" s="26">
        <f t="shared" si="0"/>
        <v>3019.62</v>
      </c>
      <c r="N7" s="37">
        <f t="shared" si="1"/>
        <v>1476</v>
      </c>
      <c r="O7" s="44">
        <f t="shared" si="2"/>
        <v>24.6</v>
      </c>
      <c r="P7" s="46">
        <v>1.0250000000000001</v>
      </c>
      <c r="T7">
        <v>4</v>
      </c>
    </row>
    <row r="8" spans="1:26" ht="15" customHeight="1" x14ac:dyDescent="0.25">
      <c r="A8" s="55">
        <v>4</v>
      </c>
      <c r="B8" s="21" t="s">
        <v>12</v>
      </c>
      <c r="C8" s="35" t="s">
        <v>40</v>
      </c>
      <c r="D8" s="34" t="s">
        <v>37</v>
      </c>
      <c r="E8" s="31" t="s">
        <v>22</v>
      </c>
      <c r="F8" s="32" t="s">
        <v>41</v>
      </c>
      <c r="G8" s="25">
        <v>535</v>
      </c>
      <c r="H8" s="25">
        <v>554</v>
      </c>
      <c r="I8" s="25">
        <v>534</v>
      </c>
      <c r="J8" s="25">
        <v>568</v>
      </c>
      <c r="K8" s="25">
        <v>573</v>
      </c>
      <c r="L8" s="25">
        <v>574</v>
      </c>
      <c r="M8" s="26">
        <f t="shared" si="0"/>
        <v>3338</v>
      </c>
      <c r="N8" s="37">
        <f t="shared" si="1"/>
        <v>1147</v>
      </c>
      <c r="O8" s="44">
        <f t="shared" si="2"/>
        <v>19.116666666666667</v>
      </c>
      <c r="P8" s="48">
        <v>0.79652777777777783</v>
      </c>
      <c r="T8">
        <v>3</v>
      </c>
    </row>
    <row r="9" spans="1:26" ht="15" customHeight="1" x14ac:dyDescent="0.25">
      <c r="A9" s="55">
        <v>5</v>
      </c>
      <c r="B9" s="21" t="s">
        <v>12</v>
      </c>
      <c r="C9" s="36" t="s">
        <v>42</v>
      </c>
      <c r="D9" s="22" t="s">
        <v>37</v>
      </c>
      <c r="E9" s="23" t="s">
        <v>22</v>
      </c>
      <c r="F9" s="24" t="s">
        <v>43</v>
      </c>
      <c r="G9" s="25">
        <v>356</v>
      </c>
      <c r="H9" s="25">
        <v>556</v>
      </c>
      <c r="I9" s="25">
        <v>302</v>
      </c>
      <c r="J9" s="25"/>
      <c r="K9" s="25"/>
      <c r="L9" s="25"/>
      <c r="M9" s="26">
        <f t="shared" si="0"/>
        <v>1214</v>
      </c>
      <c r="N9" s="37">
        <f t="shared" si="1"/>
        <v>912</v>
      </c>
      <c r="O9" s="44">
        <f t="shared" si="2"/>
        <v>15.2</v>
      </c>
      <c r="P9" s="48">
        <v>0.6333333333333333</v>
      </c>
      <c r="T9">
        <v>2</v>
      </c>
    </row>
    <row r="10" spans="1:26" ht="15" customHeight="1" x14ac:dyDescent="0.25">
      <c r="A10" s="55">
        <v>6</v>
      </c>
      <c r="B10" s="21" t="s">
        <v>12</v>
      </c>
      <c r="C10" s="30" t="s">
        <v>44</v>
      </c>
      <c r="D10" s="34" t="s">
        <v>37</v>
      </c>
      <c r="E10" s="31" t="s">
        <v>22</v>
      </c>
      <c r="F10" s="24" t="s">
        <v>43</v>
      </c>
      <c r="G10" s="25">
        <v>11.8</v>
      </c>
      <c r="H10" s="25">
        <v>276</v>
      </c>
      <c r="I10" s="25">
        <v>89</v>
      </c>
      <c r="J10" s="25">
        <v>379</v>
      </c>
      <c r="K10" s="25">
        <v>514</v>
      </c>
      <c r="L10" s="25"/>
      <c r="M10" s="26">
        <f t="shared" si="0"/>
        <v>1269.8</v>
      </c>
      <c r="N10" s="37">
        <f t="shared" si="1"/>
        <v>893</v>
      </c>
      <c r="O10" s="44">
        <f t="shared" si="2"/>
        <v>14.883333333333333</v>
      </c>
      <c r="P10" s="48">
        <v>0.62013888888888891</v>
      </c>
      <c r="T10">
        <v>1</v>
      </c>
    </row>
    <row r="11" spans="1:26" ht="15" customHeight="1" x14ac:dyDescent="0.25"/>
    <row r="12" spans="1:26" ht="15" customHeight="1" x14ac:dyDescent="0.25"/>
    <row r="13" spans="1:26" ht="15" customHeight="1" x14ac:dyDescent="0.25">
      <c r="A13" s="52"/>
      <c r="B13" s="51" t="s">
        <v>0</v>
      </c>
      <c r="C13" s="10" t="s">
        <v>1</v>
      </c>
      <c r="D13" s="11" t="s">
        <v>18</v>
      </c>
      <c r="E13" s="11" t="s">
        <v>21</v>
      </c>
      <c r="F13" s="10" t="s">
        <v>2</v>
      </c>
      <c r="G13" s="18" t="s">
        <v>3</v>
      </c>
      <c r="H13" s="19" t="s">
        <v>4</v>
      </c>
      <c r="I13" s="19" t="s">
        <v>5</v>
      </c>
      <c r="J13" s="19" t="s">
        <v>6</v>
      </c>
      <c r="K13" s="19" t="s">
        <v>7</v>
      </c>
      <c r="L13" s="19" t="s">
        <v>8</v>
      </c>
      <c r="M13" s="19" t="s">
        <v>9</v>
      </c>
      <c r="N13" s="17" t="s">
        <v>16</v>
      </c>
      <c r="O13" s="49"/>
    </row>
    <row r="14" spans="1:26" ht="15" customHeight="1" x14ac:dyDescent="0.25">
      <c r="A14" s="57">
        <v>1</v>
      </c>
      <c r="B14" s="28" t="s">
        <v>13</v>
      </c>
      <c r="C14" s="35" t="s">
        <v>39</v>
      </c>
      <c r="D14" s="34" t="s">
        <v>37</v>
      </c>
      <c r="E14" s="31" t="s">
        <v>22</v>
      </c>
      <c r="F14" s="32" t="s">
        <v>38</v>
      </c>
      <c r="G14" s="25">
        <v>7.07</v>
      </c>
      <c r="H14" s="25">
        <v>22.62</v>
      </c>
      <c r="I14" s="41">
        <v>19.600000000000001</v>
      </c>
      <c r="J14" s="25">
        <v>20.100000000000001</v>
      </c>
      <c r="K14" s="25">
        <v>22.63</v>
      </c>
      <c r="L14" s="41"/>
      <c r="M14" s="26">
        <f t="shared" ref="M14:M26" si="3">SUM(G14:L14)</f>
        <v>92.02000000000001</v>
      </c>
      <c r="N14" s="37">
        <f t="shared" ref="N14:N26" si="4">LARGE(G14:L14,1)+LARGE(G14:L14,2)</f>
        <v>45.25</v>
      </c>
      <c r="O14" s="46">
        <v>1.8854166666666667</v>
      </c>
      <c r="T14">
        <v>13</v>
      </c>
    </row>
    <row r="15" spans="1:26" ht="15" customHeight="1" x14ac:dyDescent="0.25">
      <c r="A15" s="58">
        <v>2</v>
      </c>
      <c r="B15" s="28" t="s">
        <v>13</v>
      </c>
      <c r="C15" s="36" t="s">
        <v>17</v>
      </c>
      <c r="D15" s="22" t="s">
        <v>19</v>
      </c>
      <c r="E15" s="23" t="s">
        <v>22</v>
      </c>
      <c r="F15" s="24" t="s">
        <v>20</v>
      </c>
      <c r="G15" s="25">
        <v>20.97</v>
      </c>
      <c r="H15" s="25">
        <v>21.07</v>
      </c>
      <c r="I15" s="41">
        <v>20.83</v>
      </c>
      <c r="J15" s="25">
        <v>22.82</v>
      </c>
      <c r="K15" s="25">
        <v>21.87</v>
      </c>
      <c r="L15" s="25">
        <v>13.06</v>
      </c>
      <c r="M15" s="26">
        <f t="shared" si="3"/>
        <v>120.62</v>
      </c>
      <c r="N15" s="37">
        <f t="shared" si="4"/>
        <v>44.69</v>
      </c>
      <c r="O15" s="46">
        <v>1.8618518518518519</v>
      </c>
      <c r="T15">
        <v>12</v>
      </c>
      <c r="Y15">
        <v>1</v>
      </c>
      <c r="Z15">
        <v>2</v>
      </c>
    </row>
    <row r="16" spans="1:26" ht="15" customHeight="1" x14ac:dyDescent="0.25">
      <c r="A16" s="57">
        <v>3</v>
      </c>
      <c r="B16" s="28" t="s">
        <v>13</v>
      </c>
      <c r="C16" s="35" t="s">
        <v>26</v>
      </c>
      <c r="D16" s="34" t="s">
        <v>27</v>
      </c>
      <c r="E16" s="31" t="s">
        <v>22</v>
      </c>
      <c r="F16" s="32" t="s">
        <v>28</v>
      </c>
      <c r="G16" s="25">
        <v>21.25</v>
      </c>
      <c r="H16" s="25">
        <v>21.07</v>
      </c>
      <c r="I16" s="41">
        <v>21.87</v>
      </c>
      <c r="J16" s="25">
        <v>0.55000000000000004</v>
      </c>
      <c r="K16" s="25">
        <v>22.1</v>
      </c>
      <c r="L16" s="25">
        <v>21.87</v>
      </c>
      <c r="M16" s="26">
        <f t="shared" si="3"/>
        <v>108.71000000000001</v>
      </c>
      <c r="N16" s="37">
        <f t="shared" si="4"/>
        <v>43.97</v>
      </c>
      <c r="O16" s="46">
        <v>1.8319675925925925</v>
      </c>
      <c r="T16">
        <v>11</v>
      </c>
      <c r="X16" s="71" t="s">
        <v>17</v>
      </c>
      <c r="Y16">
        <f>T15+T30</f>
        <v>40</v>
      </c>
      <c r="Z16">
        <v>40</v>
      </c>
    </row>
    <row r="17" spans="1:26" ht="15" customHeight="1" x14ac:dyDescent="0.25">
      <c r="A17" s="58">
        <v>4</v>
      </c>
      <c r="B17" s="28" t="s">
        <v>13</v>
      </c>
      <c r="C17" s="35" t="s">
        <v>32</v>
      </c>
      <c r="D17" s="34" t="s">
        <v>30</v>
      </c>
      <c r="E17" s="31" t="s">
        <v>22</v>
      </c>
      <c r="F17" s="32" t="s">
        <v>31</v>
      </c>
      <c r="G17" s="25">
        <v>21.38</v>
      </c>
      <c r="H17" s="25">
        <v>20.48</v>
      </c>
      <c r="I17" s="41">
        <v>19.670000000000002</v>
      </c>
      <c r="J17" s="25">
        <v>21.67</v>
      </c>
      <c r="K17" s="25">
        <v>9.42</v>
      </c>
      <c r="L17" s="25">
        <v>21.93</v>
      </c>
      <c r="M17" s="26">
        <f t="shared" si="3"/>
        <v>114.55000000000001</v>
      </c>
      <c r="N17" s="37">
        <f t="shared" si="4"/>
        <v>43.6</v>
      </c>
      <c r="O17" s="46">
        <v>1.8166666666666667</v>
      </c>
      <c r="T17">
        <v>10</v>
      </c>
      <c r="X17" s="71" t="s">
        <v>57</v>
      </c>
      <c r="Y17">
        <f>T7+T20+T31+T62</f>
        <v>63</v>
      </c>
      <c r="Z17">
        <v>63</v>
      </c>
    </row>
    <row r="18" spans="1:26" ht="15" customHeight="1" x14ac:dyDescent="0.25">
      <c r="A18" s="57">
        <v>5</v>
      </c>
      <c r="B18" s="28" t="s">
        <v>13</v>
      </c>
      <c r="C18" s="36" t="s">
        <v>23</v>
      </c>
      <c r="D18" s="22" t="s">
        <v>19</v>
      </c>
      <c r="E18" s="23" t="s">
        <v>24</v>
      </c>
      <c r="F18" s="24" t="s">
        <v>20</v>
      </c>
      <c r="G18" s="25">
        <v>19.350000000000001</v>
      </c>
      <c r="H18" s="41">
        <v>19.850000000000001</v>
      </c>
      <c r="I18" s="41"/>
      <c r="J18" s="25"/>
      <c r="K18" s="25"/>
      <c r="L18" s="25"/>
      <c r="M18" s="26">
        <f t="shared" si="3"/>
        <v>39.200000000000003</v>
      </c>
      <c r="N18" s="62">
        <f t="shared" si="4"/>
        <v>39.200000000000003</v>
      </c>
      <c r="O18" s="46">
        <v>1.6333333333333335</v>
      </c>
      <c r="T18">
        <v>9</v>
      </c>
      <c r="X18" s="71" t="s">
        <v>58</v>
      </c>
      <c r="Y18">
        <f>T32</f>
        <v>26</v>
      </c>
      <c r="Z18">
        <v>26</v>
      </c>
    </row>
    <row r="19" spans="1:26" ht="15" customHeight="1" x14ac:dyDescent="0.25">
      <c r="A19" s="58">
        <v>6</v>
      </c>
      <c r="B19" s="28" t="s">
        <v>13</v>
      </c>
      <c r="C19" s="36" t="s">
        <v>25</v>
      </c>
      <c r="D19" s="22" t="s">
        <v>19</v>
      </c>
      <c r="E19" s="23" t="s">
        <v>24</v>
      </c>
      <c r="F19" s="24" t="s">
        <v>20</v>
      </c>
      <c r="G19" s="25">
        <v>16.73</v>
      </c>
      <c r="H19" s="25">
        <v>19.48</v>
      </c>
      <c r="I19" s="41"/>
      <c r="J19" s="25"/>
      <c r="K19" s="25"/>
      <c r="L19" s="25"/>
      <c r="M19" s="26">
        <f t="shared" si="3"/>
        <v>36.21</v>
      </c>
      <c r="N19" s="62">
        <f t="shared" si="4"/>
        <v>36.21</v>
      </c>
      <c r="O19" s="46">
        <v>1.5083333333333335</v>
      </c>
      <c r="T19">
        <v>8</v>
      </c>
      <c r="X19" s="71" t="s">
        <v>59</v>
      </c>
      <c r="Y19">
        <f>T33+T70</f>
        <v>42</v>
      </c>
      <c r="Z19">
        <v>42</v>
      </c>
    </row>
    <row r="20" spans="1:26" ht="15" customHeight="1" x14ac:dyDescent="0.25">
      <c r="A20" s="57">
        <v>7</v>
      </c>
      <c r="B20" s="28" t="s">
        <v>13</v>
      </c>
      <c r="C20" s="35" t="s">
        <v>36</v>
      </c>
      <c r="D20" s="34" t="s">
        <v>37</v>
      </c>
      <c r="E20" s="31" t="s">
        <v>22</v>
      </c>
      <c r="F20" s="32" t="s">
        <v>38</v>
      </c>
      <c r="G20" s="25">
        <v>15.87</v>
      </c>
      <c r="H20" s="25">
        <v>16.149999999999999</v>
      </c>
      <c r="I20" s="41">
        <v>7.68</v>
      </c>
      <c r="J20" s="25">
        <v>16.8</v>
      </c>
      <c r="K20" s="25">
        <v>5.95</v>
      </c>
      <c r="L20" s="25"/>
      <c r="M20" s="26">
        <f t="shared" si="3"/>
        <v>62.45</v>
      </c>
      <c r="N20" s="37">
        <f t="shared" si="4"/>
        <v>32.950000000000003</v>
      </c>
      <c r="O20" s="46">
        <v>1.3729166666666668</v>
      </c>
      <c r="T20">
        <v>7</v>
      </c>
      <c r="X20" s="71" t="s">
        <v>60</v>
      </c>
      <c r="Y20">
        <f>T34</f>
        <v>24</v>
      </c>
      <c r="Z20">
        <v>24</v>
      </c>
    </row>
    <row r="21" spans="1:26" ht="15" customHeight="1" x14ac:dyDescent="0.25">
      <c r="A21" s="58">
        <v>8</v>
      </c>
      <c r="B21" s="28" t="s">
        <v>13</v>
      </c>
      <c r="C21" s="35" t="s">
        <v>29</v>
      </c>
      <c r="D21" s="34" t="s">
        <v>30</v>
      </c>
      <c r="E21" s="31" t="s">
        <v>22</v>
      </c>
      <c r="F21" s="32" t="s">
        <v>31</v>
      </c>
      <c r="G21" s="25">
        <v>0.1</v>
      </c>
      <c r="H21" s="25">
        <v>16.38</v>
      </c>
      <c r="I21" s="41">
        <v>15.25</v>
      </c>
      <c r="J21" s="25">
        <v>15.4</v>
      </c>
      <c r="K21" s="25">
        <v>14.65</v>
      </c>
      <c r="L21" s="25">
        <v>15.33</v>
      </c>
      <c r="M21" s="26">
        <f t="shared" si="3"/>
        <v>77.11</v>
      </c>
      <c r="N21" s="37">
        <f t="shared" si="4"/>
        <v>31.78</v>
      </c>
      <c r="O21" s="46">
        <v>1.3237037037037036</v>
      </c>
      <c r="T21">
        <v>6</v>
      </c>
      <c r="X21" s="71" t="s">
        <v>61</v>
      </c>
      <c r="Y21">
        <f>T5+T14+T35+T64</f>
        <v>65</v>
      </c>
      <c r="Z21">
        <v>65</v>
      </c>
    </row>
    <row r="22" spans="1:26" ht="15" customHeight="1" x14ac:dyDescent="0.25">
      <c r="A22" s="57">
        <v>9</v>
      </c>
      <c r="B22" s="28" t="s">
        <v>13</v>
      </c>
      <c r="C22" s="35" t="s">
        <v>33</v>
      </c>
      <c r="D22" s="34" t="s">
        <v>34</v>
      </c>
      <c r="E22" s="31" t="s">
        <v>22</v>
      </c>
      <c r="F22" s="32" t="s">
        <v>35</v>
      </c>
      <c r="G22" s="25">
        <v>14.4</v>
      </c>
      <c r="H22" s="25">
        <v>12.67</v>
      </c>
      <c r="I22" s="41">
        <v>15.15</v>
      </c>
      <c r="J22" s="25">
        <v>16.5</v>
      </c>
      <c r="K22" s="25">
        <v>3.67</v>
      </c>
      <c r="L22" s="25">
        <v>13.82</v>
      </c>
      <c r="M22" s="26">
        <f t="shared" si="3"/>
        <v>76.210000000000008</v>
      </c>
      <c r="N22" s="37">
        <f t="shared" si="4"/>
        <v>31.65</v>
      </c>
      <c r="O22" s="46">
        <v>1.3187499999999999</v>
      </c>
      <c r="T22">
        <v>5</v>
      </c>
      <c r="X22" s="71" t="s">
        <v>62</v>
      </c>
      <c r="Y22">
        <f>T72+T36</f>
        <v>37</v>
      </c>
      <c r="Z22">
        <v>37</v>
      </c>
    </row>
    <row r="23" spans="1:26" ht="15" customHeight="1" x14ac:dyDescent="0.25">
      <c r="A23" s="58">
        <v>10</v>
      </c>
      <c r="B23" s="28" t="s">
        <v>13</v>
      </c>
      <c r="C23" s="35" t="s">
        <v>40</v>
      </c>
      <c r="D23" s="34" t="s">
        <v>37</v>
      </c>
      <c r="E23" s="31" t="s">
        <v>22</v>
      </c>
      <c r="F23" s="32" t="s">
        <v>41</v>
      </c>
      <c r="G23" s="25">
        <v>14.68</v>
      </c>
      <c r="H23" s="25">
        <v>12.32</v>
      </c>
      <c r="I23" s="41">
        <v>11</v>
      </c>
      <c r="J23" s="25">
        <v>14.82</v>
      </c>
      <c r="K23" s="25">
        <v>10.55</v>
      </c>
      <c r="L23" s="25">
        <v>14.97</v>
      </c>
      <c r="M23" s="26">
        <f t="shared" si="3"/>
        <v>78.34</v>
      </c>
      <c r="N23" s="37">
        <f t="shared" si="4"/>
        <v>29.79</v>
      </c>
      <c r="O23" s="46">
        <v>1.2410185185185185</v>
      </c>
      <c r="T23">
        <v>4</v>
      </c>
      <c r="X23" s="71" t="s">
        <v>64</v>
      </c>
      <c r="Y23">
        <f>T24+T10+T37+T68</f>
        <v>44</v>
      </c>
      <c r="Z23">
        <v>44</v>
      </c>
    </row>
    <row r="24" spans="1:26" ht="15" customHeight="1" x14ac:dyDescent="0.25">
      <c r="A24" s="57">
        <v>11</v>
      </c>
      <c r="B24" s="28" t="s">
        <v>13</v>
      </c>
      <c r="C24" s="35" t="s">
        <v>44</v>
      </c>
      <c r="D24" s="34" t="s">
        <v>37</v>
      </c>
      <c r="E24" s="31" t="s">
        <v>22</v>
      </c>
      <c r="F24" s="24" t="s">
        <v>43</v>
      </c>
      <c r="G24" s="25">
        <v>12.58</v>
      </c>
      <c r="H24" s="25">
        <v>2.08</v>
      </c>
      <c r="I24" s="41">
        <v>13.9</v>
      </c>
      <c r="J24" s="25"/>
      <c r="K24" s="25"/>
      <c r="L24" s="25"/>
      <c r="M24" s="26">
        <f t="shared" si="3"/>
        <v>28.560000000000002</v>
      </c>
      <c r="N24" s="37">
        <f t="shared" si="4"/>
        <v>26.48</v>
      </c>
      <c r="O24" s="46">
        <v>1.1028703703703704</v>
      </c>
      <c r="T24">
        <v>3</v>
      </c>
      <c r="X24" s="71" t="s">
        <v>23</v>
      </c>
      <c r="Y24">
        <f>T18+T38</f>
        <v>29</v>
      </c>
      <c r="Z24">
        <v>29</v>
      </c>
    </row>
    <row r="25" spans="1:26" ht="15" customHeight="1" x14ac:dyDescent="0.25">
      <c r="A25" s="58">
        <v>12</v>
      </c>
      <c r="B25" s="28" t="s">
        <v>13</v>
      </c>
      <c r="C25" s="36" t="s">
        <v>42</v>
      </c>
      <c r="D25" s="22" t="s">
        <v>37</v>
      </c>
      <c r="E25" s="23" t="s">
        <v>22</v>
      </c>
      <c r="F25" s="24" t="s">
        <v>43</v>
      </c>
      <c r="G25" s="25">
        <v>8.73</v>
      </c>
      <c r="H25" s="25">
        <v>0.23</v>
      </c>
      <c r="I25" s="41">
        <v>6.23</v>
      </c>
      <c r="J25" s="25">
        <v>10.130000000000001</v>
      </c>
      <c r="K25" s="25">
        <v>1.38</v>
      </c>
      <c r="L25" s="25">
        <v>5.55</v>
      </c>
      <c r="M25" s="26">
        <f t="shared" si="3"/>
        <v>32.25</v>
      </c>
      <c r="N25" s="37">
        <f t="shared" si="4"/>
        <v>18.86</v>
      </c>
      <c r="O25" s="47">
        <v>0.78548611111111111</v>
      </c>
      <c r="T25">
        <v>2</v>
      </c>
      <c r="X25" s="71" t="s">
        <v>66</v>
      </c>
      <c r="Y25">
        <f>T8+T23+T39+T66</f>
        <v>47</v>
      </c>
      <c r="Z25">
        <v>47</v>
      </c>
    </row>
    <row r="26" spans="1:26" ht="15" customHeight="1" x14ac:dyDescent="0.25">
      <c r="A26" s="57">
        <v>13</v>
      </c>
      <c r="B26" s="28" t="s">
        <v>13</v>
      </c>
      <c r="C26" s="36" t="s">
        <v>45</v>
      </c>
      <c r="D26" s="34" t="s">
        <v>30</v>
      </c>
      <c r="E26" s="31" t="s">
        <v>22</v>
      </c>
      <c r="F26" s="32" t="s">
        <v>31</v>
      </c>
      <c r="G26" s="25">
        <v>18.57</v>
      </c>
      <c r="H26" s="25">
        <v>0</v>
      </c>
      <c r="I26" s="41"/>
      <c r="J26" s="25"/>
      <c r="K26" s="25"/>
      <c r="L26" s="25"/>
      <c r="M26" s="26">
        <f t="shared" si="3"/>
        <v>18.57</v>
      </c>
      <c r="N26" s="37">
        <f t="shared" si="4"/>
        <v>18.57</v>
      </c>
      <c r="O26" s="47">
        <v>0.77363425925925933</v>
      </c>
      <c r="T26">
        <v>1</v>
      </c>
      <c r="X26" s="71" t="s">
        <v>67</v>
      </c>
      <c r="Y26">
        <f>T40+T71</f>
        <v>34</v>
      </c>
      <c r="Z26">
        <v>34</v>
      </c>
    </row>
    <row r="27" spans="1:26" ht="15" customHeight="1" x14ac:dyDescent="0.25">
      <c r="X27" s="71" t="s">
        <v>68</v>
      </c>
      <c r="Y27">
        <f>T41+T65</f>
        <v>39</v>
      </c>
      <c r="Z27">
        <v>39</v>
      </c>
    </row>
    <row r="28" spans="1:26" ht="15" customHeight="1" x14ac:dyDescent="0.25">
      <c r="X28" s="71" t="s">
        <v>69</v>
      </c>
      <c r="Y28">
        <f>T42+T63</f>
        <v>40</v>
      </c>
      <c r="Z28">
        <v>40</v>
      </c>
    </row>
    <row r="29" spans="1:26" ht="15" customHeight="1" x14ac:dyDescent="0.25">
      <c r="A29" s="67"/>
      <c r="B29" s="68" t="s">
        <v>0</v>
      </c>
      <c r="C29" s="10" t="s">
        <v>1</v>
      </c>
      <c r="D29" s="10" t="s">
        <v>50</v>
      </c>
      <c r="E29" s="11" t="s">
        <v>51</v>
      </c>
      <c r="F29" s="10" t="s">
        <v>2</v>
      </c>
      <c r="G29" s="8" t="s">
        <v>3</v>
      </c>
      <c r="H29" s="2" t="s">
        <v>4</v>
      </c>
      <c r="I29" s="2" t="s">
        <v>5</v>
      </c>
      <c r="J29" s="2" t="s">
        <v>6</v>
      </c>
      <c r="K29" s="2" t="s">
        <v>7</v>
      </c>
      <c r="L29" s="2" t="s">
        <v>8</v>
      </c>
      <c r="M29" s="2" t="s">
        <v>52</v>
      </c>
      <c r="N29" s="2" t="s">
        <v>53</v>
      </c>
      <c r="O29" s="2" t="s">
        <v>54</v>
      </c>
      <c r="P29" s="69" t="s">
        <v>9</v>
      </c>
      <c r="Q29" s="2" t="s">
        <v>55</v>
      </c>
      <c r="X29" s="71" t="s">
        <v>70</v>
      </c>
      <c r="Y29">
        <f>T43+T77</f>
        <v>25</v>
      </c>
      <c r="Z29">
        <v>25</v>
      </c>
    </row>
    <row r="30" spans="1:26" ht="15" customHeight="1" x14ac:dyDescent="0.25">
      <c r="A30" s="70">
        <v>1</v>
      </c>
      <c r="B30" s="71" t="s">
        <v>56</v>
      </c>
      <c r="C30" s="71" t="s">
        <v>17</v>
      </c>
      <c r="D30" s="72"/>
      <c r="E30" s="73"/>
      <c r="F30" s="74" t="s">
        <v>20</v>
      </c>
      <c r="G30" s="12">
        <v>6.3</v>
      </c>
      <c r="H30" s="12">
        <v>5.56</v>
      </c>
      <c r="I30" s="12">
        <v>50.91</v>
      </c>
      <c r="J30" s="12">
        <v>49.49</v>
      </c>
      <c r="K30" s="12">
        <v>51.03</v>
      </c>
      <c r="L30" s="12">
        <v>58</v>
      </c>
      <c r="M30" s="12">
        <v>44.3</v>
      </c>
      <c r="N30" s="12">
        <v>59.54</v>
      </c>
      <c r="O30" s="12">
        <v>47.04</v>
      </c>
      <c r="P30" s="75">
        <f t="shared" ref="P30:P57" si="5">SUM(G30:O30)</f>
        <v>372.17</v>
      </c>
      <c r="Q30" s="76">
        <f t="shared" ref="Q30:Q57" si="6">LARGE(G30:O30,1)+LARGE(G30:O30,2)+LARGE(G30:O30,3)</f>
        <v>168.57</v>
      </c>
      <c r="T30">
        <v>28</v>
      </c>
      <c r="X30" s="71" t="s">
        <v>71</v>
      </c>
      <c r="Y30">
        <f>T44+T78</f>
        <v>23</v>
      </c>
      <c r="Z30">
        <v>23</v>
      </c>
    </row>
    <row r="31" spans="1:26" ht="15" customHeight="1" x14ac:dyDescent="0.25">
      <c r="A31" s="70">
        <v>2</v>
      </c>
      <c r="B31" s="71" t="s">
        <v>56</v>
      </c>
      <c r="C31" s="71" t="s">
        <v>57</v>
      </c>
      <c r="D31" s="77">
        <v>61266</v>
      </c>
      <c r="E31" s="73"/>
      <c r="F31" s="74" t="s">
        <v>38</v>
      </c>
      <c r="G31" s="12">
        <v>47.77</v>
      </c>
      <c r="H31" s="12">
        <v>43.81</v>
      </c>
      <c r="I31" s="12">
        <v>44.51</v>
      </c>
      <c r="J31" s="12">
        <v>39.58</v>
      </c>
      <c r="K31" s="12">
        <v>49.86</v>
      </c>
      <c r="L31" s="12">
        <v>1.67</v>
      </c>
      <c r="M31" s="12">
        <v>32.76</v>
      </c>
      <c r="N31" s="12">
        <v>47.11</v>
      </c>
      <c r="O31" s="12">
        <v>47.31</v>
      </c>
      <c r="P31" s="75">
        <f t="shared" si="5"/>
        <v>354.38000000000005</v>
      </c>
      <c r="Q31" s="76">
        <f t="shared" si="6"/>
        <v>144.94</v>
      </c>
      <c r="T31">
        <v>27</v>
      </c>
      <c r="X31" s="71" t="s">
        <v>72</v>
      </c>
      <c r="Y31">
        <f>T45+T76</f>
        <v>24</v>
      </c>
      <c r="Z31">
        <v>24</v>
      </c>
    </row>
    <row r="32" spans="1:26" ht="15" customHeight="1" x14ac:dyDescent="0.25">
      <c r="A32" s="70">
        <v>3</v>
      </c>
      <c r="B32" s="71" t="s">
        <v>56</v>
      </c>
      <c r="C32" s="71" t="s">
        <v>58</v>
      </c>
      <c r="D32" s="77"/>
      <c r="E32" s="73"/>
      <c r="F32" s="74" t="s">
        <v>20</v>
      </c>
      <c r="G32" s="12">
        <v>26.27</v>
      </c>
      <c r="H32" s="12">
        <v>39.81</v>
      </c>
      <c r="I32" s="12">
        <v>11</v>
      </c>
      <c r="J32" s="12">
        <v>46.58</v>
      </c>
      <c r="K32" s="12">
        <v>42.73</v>
      </c>
      <c r="L32" s="12">
        <v>45.96</v>
      </c>
      <c r="M32" s="12">
        <v>45.46</v>
      </c>
      <c r="N32" s="12">
        <v>4.97</v>
      </c>
      <c r="O32" s="12">
        <v>39.85</v>
      </c>
      <c r="P32" s="75">
        <f t="shared" si="5"/>
        <v>302.63000000000005</v>
      </c>
      <c r="Q32" s="76">
        <f t="shared" si="6"/>
        <v>138</v>
      </c>
      <c r="T32">
        <v>26</v>
      </c>
      <c r="X32" s="71" t="s">
        <v>74</v>
      </c>
      <c r="Y32">
        <f>T46+T80</f>
        <v>19</v>
      </c>
      <c r="Z32">
        <v>19</v>
      </c>
    </row>
    <row r="33" spans="1:26" ht="15" customHeight="1" x14ac:dyDescent="0.25">
      <c r="A33" s="70">
        <v>4</v>
      </c>
      <c r="B33" s="71" t="s">
        <v>56</v>
      </c>
      <c r="C33" s="71" t="s">
        <v>59</v>
      </c>
      <c r="D33" s="77">
        <v>61376</v>
      </c>
      <c r="E33" s="73"/>
      <c r="F33" s="74" t="s">
        <v>38</v>
      </c>
      <c r="G33" s="12">
        <v>38.51</v>
      </c>
      <c r="H33" s="12">
        <v>40.9</v>
      </c>
      <c r="I33" s="12">
        <v>32.92</v>
      </c>
      <c r="J33" s="12">
        <v>2.84</v>
      </c>
      <c r="K33" s="12">
        <v>37.32</v>
      </c>
      <c r="L33" s="12">
        <v>36.89</v>
      </c>
      <c r="M33" s="12">
        <v>7.51</v>
      </c>
      <c r="N33" s="12">
        <v>39.94</v>
      </c>
      <c r="O33" s="12">
        <v>37.04</v>
      </c>
      <c r="P33" s="75">
        <f t="shared" si="5"/>
        <v>273.87</v>
      </c>
      <c r="Q33" s="76">
        <f t="shared" si="6"/>
        <v>119.35</v>
      </c>
      <c r="T33">
        <v>25</v>
      </c>
      <c r="X33" s="71" t="s">
        <v>75</v>
      </c>
      <c r="Y33">
        <f>T47+T79</f>
        <v>19</v>
      </c>
      <c r="Z33">
        <v>19</v>
      </c>
    </row>
    <row r="34" spans="1:26" ht="15" customHeight="1" x14ac:dyDescent="0.25">
      <c r="A34" s="70">
        <v>5</v>
      </c>
      <c r="B34" s="71" t="s">
        <v>56</v>
      </c>
      <c r="C34" s="71" t="s">
        <v>60</v>
      </c>
      <c r="D34" s="72"/>
      <c r="E34" s="73"/>
      <c r="F34" s="74" t="s">
        <v>43</v>
      </c>
      <c r="G34" s="12">
        <v>34.72</v>
      </c>
      <c r="H34" s="12">
        <v>39.51</v>
      </c>
      <c r="I34" s="12">
        <v>39.14</v>
      </c>
      <c r="J34" s="12">
        <v>32.43</v>
      </c>
      <c r="K34" s="12">
        <v>32.520000000000003</v>
      </c>
      <c r="L34" s="12">
        <v>38.14</v>
      </c>
      <c r="M34" s="12">
        <v>0</v>
      </c>
      <c r="N34" s="12">
        <v>0</v>
      </c>
      <c r="O34" s="12">
        <v>0</v>
      </c>
      <c r="P34" s="75">
        <f t="shared" si="5"/>
        <v>216.45999999999998</v>
      </c>
      <c r="Q34" s="76">
        <f t="shared" si="6"/>
        <v>116.79</v>
      </c>
      <c r="T34">
        <v>24</v>
      </c>
      <c r="X34" s="71" t="s">
        <v>76</v>
      </c>
      <c r="Y34">
        <f>T48+T75</f>
        <v>22</v>
      </c>
      <c r="Z34">
        <v>22</v>
      </c>
    </row>
    <row r="35" spans="1:26" ht="15" customHeight="1" x14ac:dyDescent="0.25">
      <c r="A35" s="70">
        <v>6</v>
      </c>
      <c r="B35" s="71" t="s">
        <v>56</v>
      </c>
      <c r="C35" s="71" t="s">
        <v>61</v>
      </c>
      <c r="D35" s="77">
        <v>26784</v>
      </c>
      <c r="E35" s="73"/>
      <c r="F35" s="74" t="s">
        <v>38</v>
      </c>
      <c r="G35" s="12">
        <v>27.57</v>
      </c>
      <c r="H35" s="12">
        <v>31.81</v>
      </c>
      <c r="I35" s="12">
        <v>6.89</v>
      </c>
      <c r="J35" s="12">
        <v>6.72</v>
      </c>
      <c r="K35" s="12">
        <v>6.74</v>
      </c>
      <c r="L35" s="12">
        <v>3.02</v>
      </c>
      <c r="M35" s="12">
        <v>40.58</v>
      </c>
      <c r="N35" s="12">
        <v>43.57</v>
      </c>
      <c r="O35" s="12">
        <v>6.76</v>
      </c>
      <c r="P35" s="75">
        <f t="shared" si="5"/>
        <v>173.65999999999997</v>
      </c>
      <c r="Q35" s="76">
        <f t="shared" si="6"/>
        <v>115.96000000000001</v>
      </c>
      <c r="T35">
        <v>23</v>
      </c>
      <c r="X35" s="71" t="s">
        <v>77</v>
      </c>
      <c r="Y35">
        <f>T49+T69</f>
        <v>27</v>
      </c>
      <c r="Z35">
        <v>27</v>
      </c>
    </row>
    <row r="36" spans="1:26" ht="15" customHeight="1" x14ac:dyDescent="0.25">
      <c r="A36" s="70">
        <v>7</v>
      </c>
      <c r="B36" s="71" t="s">
        <v>56</v>
      </c>
      <c r="C36" s="71" t="s">
        <v>62</v>
      </c>
      <c r="D36" s="77">
        <v>107300</v>
      </c>
      <c r="E36" s="73"/>
      <c r="F36" s="74" t="s">
        <v>63</v>
      </c>
      <c r="G36" s="12">
        <v>31.38</v>
      </c>
      <c r="H36" s="12">
        <v>29.8</v>
      </c>
      <c r="I36" s="12">
        <v>5.44</v>
      </c>
      <c r="J36" s="12">
        <v>34.26</v>
      </c>
      <c r="K36" s="12">
        <v>29.38</v>
      </c>
      <c r="L36" s="12">
        <v>37.97</v>
      </c>
      <c r="M36" s="12">
        <v>40.46</v>
      </c>
      <c r="N36" s="12">
        <v>36.29</v>
      </c>
      <c r="O36" s="12">
        <v>33.31</v>
      </c>
      <c r="P36" s="75">
        <f t="shared" si="5"/>
        <v>278.28999999999996</v>
      </c>
      <c r="Q36" s="76">
        <f t="shared" si="6"/>
        <v>114.72</v>
      </c>
      <c r="T36">
        <v>22</v>
      </c>
      <c r="X36" s="71" t="s">
        <v>78</v>
      </c>
      <c r="Y36">
        <f>T50+T82</f>
        <v>13</v>
      </c>
      <c r="Z36">
        <v>13</v>
      </c>
    </row>
    <row r="37" spans="1:26" ht="15" customHeight="1" x14ac:dyDescent="0.25">
      <c r="A37" s="70">
        <v>8</v>
      </c>
      <c r="B37" s="71" t="s">
        <v>56</v>
      </c>
      <c r="C37" s="71" t="s">
        <v>64</v>
      </c>
      <c r="D37" s="77"/>
      <c r="E37" s="73"/>
      <c r="F37" s="74" t="s">
        <v>43</v>
      </c>
      <c r="G37" s="12">
        <v>35.520000000000003</v>
      </c>
      <c r="H37" s="12">
        <v>5.7</v>
      </c>
      <c r="I37" s="12">
        <v>5.95</v>
      </c>
      <c r="J37" s="12">
        <v>38.49</v>
      </c>
      <c r="K37" s="12">
        <v>36.24</v>
      </c>
      <c r="L37" s="12">
        <v>35.06</v>
      </c>
      <c r="M37" s="12">
        <v>28.84</v>
      </c>
      <c r="N37" s="12">
        <v>39.89</v>
      </c>
      <c r="O37" s="12">
        <v>13.53</v>
      </c>
      <c r="P37" s="75">
        <f t="shared" si="5"/>
        <v>239.22</v>
      </c>
      <c r="Q37" s="76">
        <f t="shared" si="6"/>
        <v>114.62</v>
      </c>
      <c r="T37">
        <v>21</v>
      </c>
      <c r="X37" s="71" t="s">
        <v>80</v>
      </c>
      <c r="Y37">
        <f>T51+T76</f>
        <v>18</v>
      </c>
      <c r="Z37">
        <v>18</v>
      </c>
    </row>
    <row r="38" spans="1:26" ht="15" customHeight="1" x14ac:dyDescent="0.25">
      <c r="A38" s="70">
        <v>9</v>
      </c>
      <c r="B38" s="71" t="s">
        <v>56</v>
      </c>
      <c r="C38" s="71" t="s">
        <v>23</v>
      </c>
      <c r="D38" s="72"/>
      <c r="E38" s="73" t="s">
        <v>65</v>
      </c>
      <c r="F38" s="74" t="s">
        <v>20</v>
      </c>
      <c r="G38" s="12">
        <v>26.01</v>
      </c>
      <c r="H38" s="12">
        <v>4.33</v>
      </c>
      <c r="I38" s="12">
        <v>29.48</v>
      </c>
      <c r="J38" s="12">
        <v>25.4</v>
      </c>
      <c r="K38" s="12">
        <v>22.3</v>
      </c>
      <c r="L38" s="12">
        <v>12.22</v>
      </c>
      <c r="M38" s="12">
        <v>36.799999999999997</v>
      </c>
      <c r="N38" s="12">
        <v>33.03</v>
      </c>
      <c r="O38" s="12">
        <v>4.49</v>
      </c>
      <c r="P38" s="75">
        <f t="shared" si="5"/>
        <v>194.06</v>
      </c>
      <c r="Q38" s="76">
        <f t="shared" si="6"/>
        <v>99.31</v>
      </c>
      <c r="T38">
        <v>20</v>
      </c>
      <c r="X38" s="71" t="s">
        <v>81</v>
      </c>
      <c r="Y38">
        <f>T52+T81</f>
        <v>12</v>
      </c>
      <c r="Z38">
        <v>12</v>
      </c>
    </row>
    <row r="39" spans="1:26" ht="15" customHeight="1" x14ac:dyDescent="0.25">
      <c r="A39" s="70">
        <v>10</v>
      </c>
      <c r="B39" s="71" t="s">
        <v>56</v>
      </c>
      <c r="C39" s="71" t="s">
        <v>66</v>
      </c>
      <c r="D39" s="77"/>
      <c r="E39" s="73"/>
      <c r="F39" s="74" t="s">
        <v>41</v>
      </c>
      <c r="G39" s="12">
        <v>29.29</v>
      </c>
      <c r="H39" s="12">
        <v>26.11</v>
      </c>
      <c r="I39" s="12">
        <v>29.39</v>
      </c>
      <c r="J39" s="12">
        <v>5.72</v>
      </c>
      <c r="K39" s="12">
        <v>28.48</v>
      </c>
      <c r="L39" s="12">
        <v>34.409999999999997</v>
      </c>
      <c r="M39" s="12">
        <v>17.96</v>
      </c>
      <c r="N39" s="12">
        <v>27.58</v>
      </c>
      <c r="O39" s="12">
        <v>10.94</v>
      </c>
      <c r="P39" s="75">
        <f t="shared" si="5"/>
        <v>209.88</v>
      </c>
      <c r="Q39" s="76">
        <f t="shared" si="6"/>
        <v>93.09</v>
      </c>
      <c r="T39">
        <v>19</v>
      </c>
      <c r="X39" s="71" t="s">
        <v>82</v>
      </c>
      <c r="Y39">
        <f>T53+T83</f>
        <v>9</v>
      </c>
      <c r="Z39">
        <v>9</v>
      </c>
    </row>
    <row r="40" spans="1:26" ht="15" customHeight="1" x14ac:dyDescent="0.25">
      <c r="A40" s="70">
        <v>11</v>
      </c>
      <c r="B40" s="71" t="s">
        <v>56</v>
      </c>
      <c r="C40" s="71" t="s">
        <v>67</v>
      </c>
      <c r="D40" s="77">
        <v>107301</v>
      </c>
      <c r="E40" s="73"/>
      <c r="F40" s="74" t="s">
        <v>63</v>
      </c>
      <c r="G40" s="12">
        <v>23.5</v>
      </c>
      <c r="H40" s="12">
        <v>31.41</v>
      </c>
      <c r="I40" s="12">
        <v>21.14</v>
      </c>
      <c r="J40" s="12">
        <v>4.92</v>
      </c>
      <c r="K40" s="12">
        <v>30.13</v>
      </c>
      <c r="L40" s="12">
        <v>26.91</v>
      </c>
      <c r="M40" s="12">
        <v>16.899999999999999</v>
      </c>
      <c r="N40" s="12">
        <v>25</v>
      </c>
      <c r="O40" s="12">
        <v>30.74</v>
      </c>
      <c r="P40" s="75">
        <f t="shared" si="5"/>
        <v>210.65</v>
      </c>
      <c r="Q40" s="76">
        <f t="shared" si="6"/>
        <v>92.28</v>
      </c>
      <c r="T40">
        <v>18</v>
      </c>
      <c r="X40" s="71" t="s">
        <v>83</v>
      </c>
      <c r="Y40">
        <f>T54+T84</f>
        <v>7</v>
      </c>
      <c r="Z40">
        <v>7</v>
      </c>
    </row>
    <row r="41" spans="1:26" ht="15" customHeight="1" x14ac:dyDescent="0.25">
      <c r="A41" s="70">
        <v>12</v>
      </c>
      <c r="B41" s="71" t="s">
        <v>56</v>
      </c>
      <c r="C41" s="71" t="s">
        <v>68</v>
      </c>
      <c r="D41" s="77"/>
      <c r="E41" s="73"/>
      <c r="F41" s="74" t="s">
        <v>38</v>
      </c>
      <c r="G41" s="12">
        <v>27.49</v>
      </c>
      <c r="H41" s="12">
        <v>28.6</v>
      </c>
      <c r="I41" s="12">
        <v>19.47</v>
      </c>
      <c r="J41" s="12">
        <v>27.33</v>
      </c>
      <c r="K41" s="12">
        <v>26.61</v>
      </c>
      <c r="L41" s="12">
        <v>26.91</v>
      </c>
      <c r="M41" s="12">
        <v>6.69</v>
      </c>
      <c r="N41" s="12">
        <v>26.01</v>
      </c>
      <c r="O41" s="12">
        <v>23.44</v>
      </c>
      <c r="P41" s="75">
        <f t="shared" si="5"/>
        <v>212.54999999999998</v>
      </c>
      <c r="Q41" s="76">
        <f t="shared" si="6"/>
        <v>83.42</v>
      </c>
      <c r="T41">
        <v>17</v>
      </c>
      <c r="X41" s="71" t="s">
        <v>84</v>
      </c>
      <c r="Y41">
        <f>T55+T74</f>
        <v>16</v>
      </c>
      <c r="Z41">
        <v>16</v>
      </c>
    </row>
    <row r="42" spans="1:26" ht="15" customHeight="1" x14ac:dyDescent="0.25">
      <c r="A42" s="70">
        <v>13</v>
      </c>
      <c r="B42" s="71" t="s">
        <v>56</v>
      </c>
      <c r="C42" s="71" t="s">
        <v>69</v>
      </c>
      <c r="D42" s="77"/>
      <c r="E42" s="73"/>
      <c r="F42" s="74" t="s">
        <v>41</v>
      </c>
      <c r="G42" s="12">
        <v>22.81</v>
      </c>
      <c r="H42" s="12">
        <v>25.42</v>
      </c>
      <c r="I42" s="12">
        <v>23.2</v>
      </c>
      <c r="J42" s="12">
        <v>9.98</v>
      </c>
      <c r="K42" s="12">
        <v>25.74</v>
      </c>
      <c r="L42" s="12">
        <v>25.71</v>
      </c>
      <c r="M42" s="12">
        <v>0</v>
      </c>
      <c r="N42" s="12">
        <v>0</v>
      </c>
      <c r="O42" s="12">
        <v>0</v>
      </c>
      <c r="P42" s="75">
        <f t="shared" si="5"/>
        <v>132.86000000000001</v>
      </c>
      <c r="Q42" s="76">
        <f t="shared" si="6"/>
        <v>76.87</v>
      </c>
      <c r="T42">
        <v>16</v>
      </c>
      <c r="X42" s="71" t="s">
        <v>85</v>
      </c>
      <c r="Y42">
        <f>T56+T85</f>
        <v>4</v>
      </c>
      <c r="Z42">
        <v>4</v>
      </c>
    </row>
    <row r="43" spans="1:26" ht="15" customHeight="1" x14ac:dyDescent="0.25">
      <c r="A43" s="70">
        <v>14</v>
      </c>
      <c r="B43" s="71" t="s">
        <v>56</v>
      </c>
      <c r="C43" s="71" t="s">
        <v>70</v>
      </c>
      <c r="D43" s="77"/>
      <c r="E43" s="73" t="s">
        <v>65</v>
      </c>
      <c r="F43" s="74" t="s">
        <v>41</v>
      </c>
      <c r="G43" s="12">
        <v>4.8</v>
      </c>
      <c r="H43" s="12">
        <v>10.17</v>
      </c>
      <c r="I43" s="12">
        <v>18.97</v>
      </c>
      <c r="J43" s="12">
        <v>17.78</v>
      </c>
      <c r="K43" s="12">
        <v>19.7</v>
      </c>
      <c r="L43" s="12">
        <v>17.170000000000002</v>
      </c>
      <c r="M43" s="12">
        <v>20.39</v>
      </c>
      <c r="N43" s="12">
        <v>18.059999999999999</v>
      </c>
      <c r="O43" s="12">
        <v>19.34</v>
      </c>
      <c r="P43" s="75">
        <f t="shared" si="5"/>
        <v>146.38</v>
      </c>
      <c r="Q43" s="76">
        <f t="shared" si="6"/>
        <v>59.430000000000007</v>
      </c>
      <c r="T43">
        <v>15</v>
      </c>
      <c r="X43" s="71" t="s">
        <v>86</v>
      </c>
      <c r="Y43">
        <f>T57+T86</f>
        <v>2</v>
      </c>
      <c r="Z43">
        <v>2</v>
      </c>
    </row>
    <row r="44" spans="1:26" ht="15" customHeight="1" x14ac:dyDescent="0.25">
      <c r="A44" s="70">
        <v>15</v>
      </c>
      <c r="B44" s="71" t="s">
        <v>56</v>
      </c>
      <c r="C44" s="71" t="s">
        <v>71</v>
      </c>
      <c r="D44" s="77"/>
      <c r="E44" s="73" t="s">
        <v>65</v>
      </c>
      <c r="F44" s="74" t="s">
        <v>41</v>
      </c>
      <c r="G44" s="12">
        <v>16.62</v>
      </c>
      <c r="H44" s="12">
        <v>17.920000000000002</v>
      </c>
      <c r="I44" s="12">
        <v>5.29</v>
      </c>
      <c r="J44" s="12">
        <v>14.76</v>
      </c>
      <c r="K44" s="12">
        <v>13.25</v>
      </c>
      <c r="L44" s="12">
        <v>19.77</v>
      </c>
      <c r="M44" s="12">
        <v>3.12</v>
      </c>
      <c r="N44" s="12">
        <v>14.78</v>
      </c>
      <c r="O44" s="12">
        <v>17.78</v>
      </c>
      <c r="P44" s="75">
        <f t="shared" si="5"/>
        <v>123.29</v>
      </c>
      <c r="Q44" s="76">
        <f t="shared" si="6"/>
        <v>55.47</v>
      </c>
      <c r="T44">
        <v>14</v>
      </c>
      <c r="X44" s="35" t="s">
        <v>26</v>
      </c>
      <c r="Y44">
        <f>T16</f>
        <v>11</v>
      </c>
      <c r="Z44">
        <v>11</v>
      </c>
    </row>
    <row r="45" spans="1:26" ht="15" customHeight="1" x14ac:dyDescent="0.25">
      <c r="A45" s="70">
        <v>16</v>
      </c>
      <c r="B45" s="71" t="s">
        <v>56</v>
      </c>
      <c r="C45" s="71" t="s">
        <v>72</v>
      </c>
      <c r="D45" s="77"/>
      <c r="E45" s="73" t="s">
        <v>65</v>
      </c>
      <c r="F45" s="74" t="s">
        <v>73</v>
      </c>
      <c r="G45" s="12">
        <v>19.14</v>
      </c>
      <c r="H45" s="12">
        <v>17.7</v>
      </c>
      <c r="I45" s="12">
        <v>3.09</v>
      </c>
      <c r="J45" s="12">
        <v>13.11</v>
      </c>
      <c r="K45" s="12">
        <v>3.7</v>
      </c>
      <c r="L45" s="12">
        <v>15.81</v>
      </c>
      <c r="M45" s="12">
        <v>17.72</v>
      </c>
      <c r="N45" s="12">
        <v>17.84</v>
      </c>
      <c r="O45" s="12">
        <v>15.03</v>
      </c>
      <c r="P45" s="75">
        <f t="shared" si="5"/>
        <v>123.14000000000001</v>
      </c>
      <c r="Q45" s="76">
        <f t="shared" si="6"/>
        <v>54.7</v>
      </c>
      <c r="T45">
        <v>13</v>
      </c>
      <c r="X45" s="35" t="s">
        <v>32</v>
      </c>
      <c r="Y45">
        <f>T17</f>
        <v>10</v>
      </c>
      <c r="Z45">
        <v>10</v>
      </c>
    </row>
    <row r="46" spans="1:26" ht="15" customHeight="1" x14ac:dyDescent="0.25">
      <c r="A46" s="70">
        <v>17</v>
      </c>
      <c r="B46" s="71" t="s">
        <v>56</v>
      </c>
      <c r="C46" s="71" t="s">
        <v>74</v>
      </c>
      <c r="D46" s="77"/>
      <c r="E46" s="73" t="s">
        <v>65</v>
      </c>
      <c r="F46" s="74" t="s">
        <v>41</v>
      </c>
      <c r="G46" s="12">
        <v>16.309999999999999</v>
      </c>
      <c r="H46" s="12">
        <v>15.43</v>
      </c>
      <c r="I46" s="12">
        <v>20.76</v>
      </c>
      <c r="J46" s="12">
        <v>15.4</v>
      </c>
      <c r="K46" s="12">
        <v>3.54</v>
      </c>
      <c r="L46" s="12">
        <v>3.78</v>
      </c>
      <c r="M46" s="12">
        <v>13.57</v>
      </c>
      <c r="N46" s="12">
        <v>10.98</v>
      </c>
      <c r="O46" s="12">
        <v>15.8</v>
      </c>
      <c r="P46" s="75">
        <f t="shared" si="5"/>
        <v>115.57000000000002</v>
      </c>
      <c r="Q46" s="76">
        <f t="shared" si="6"/>
        <v>52.870000000000005</v>
      </c>
      <c r="T46">
        <v>12</v>
      </c>
      <c r="X46" s="36" t="s">
        <v>25</v>
      </c>
      <c r="Y46">
        <f>T19</f>
        <v>8</v>
      </c>
      <c r="Z46">
        <v>8</v>
      </c>
    </row>
    <row r="47" spans="1:26" ht="15" customHeight="1" x14ac:dyDescent="0.25">
      <c r="A47" s="70">
        <v>18</v>
      </c>
      <c r="B47" s="71" t="s">
        <v>56</v>
      </c>
      <c r="C47" s="71" t="s">
        <v>75</v>
      </c>
      <c r="D47" s="77"/>
      <c r="E47" s="73"/>
      <c r="F47" s="74" t="s">
        <v>41</v>
      </c>
      <c r="G47" s="12">
        <v>8.36</v>
      </c>
      <c r="H47" s="12">
        <v>16.93</v>
      </c>
      <c r="I47" s="12">
        <v>7.88</v>
      </c>
      <c r="J47" s="12">
        <v>17.02</v>
      </c>
      <c r="K47" s="12">
        <v>9.8800000000000008</v>
      </c>
      <c r="L47" s="12">
        <v>18.18</v>
      </c>
      <c r="M47" s="12">
        <v>14.52</v>
      </c>
      <c r="N47" s="12">
        <v>11.23</v>
      </c>
      <c r="O47" s="12">
        <v>6.98</v>
      </c>
      <c r="P47" s="75">
        <f t="shared" si="5"/>
        <v>110.98</v>
      </c>
      <c r="Q47" s="76">
        <f t="shared" si="6"/>
        <v>52.13</v>
      </c>
      <c r="T47">
        <v>11</v>
      </c>
      <c r="X47" s="35" t="s">
        <v>29</v>
      </c>
      <c r="Y47">
        <f>T21</f>
        <v>6</v>
      </c>
      <c r="Z47">
        <v>6</v>
      </c>
    </row>
    <row r="48" spans="1:26" ht="15" customHeight="1" x14ac:dyDescent="0.25">
      <c r="A48" s="70">
        <v>19</v>
      </c>
      <c r="B48" s="71" t="s">
        <v>56</v>
      </c>
      <c r="C48" s="71" t="s">
        <v>76</v>
      </c>
      <c r="D48" s="77"/>
      <c r="E48" s="73" t="s">
        <v>65</v>
      </c>
      <c r="F48" s="74" t="s">
        <v>43</v>
      </c>
      <c r="G48" s="12">
        <v>4.2699999999999996</v>
      </c>
      <c r="H48" s="12">
        <v>13.67</v>
      </c>
      <c r="I48" s="12">
        <v>4.7</v>
      </c>
      <c r="J48" s="12">
        <v>14.64</v>
      </c>
      <c r="K48" s="12">
        <v>14.29</v>
      </c>
      <c r="L48" s="12">
        <v>3.85</v>
      </c>
      <c r="M48" s="12">
        <v>11.11</v>
      </c>
      <c r="N48" s="12">
        <v>18.399999999999999</v>
      </c>
      <c r="O48" s="12">
        <v>14.86</v>
      </c>
      <c r="P48" s="75">
        <f t="shared" si="5"/>
        <v>99.79</v>
      </c>
      <c r="Q48" s="76">
        <f t="shared" si="6"/>
        <v>47.9</v>
      </c>
      <c r="T48">
        <v>10</v>
      </c>
      <c r="X48" s="35" t="s">
        <v>33</v>
      </c>
      <c r="Y48">
        <f>T6+T22+T61</f>
        <v>36</v>
      </c>
      <c r="Z48">
        <v>36</v>
      </c>
    </row>
    <row r="49" spans="1:26" ht="15" customHeight="1" x14ac:dyDescent="0.25">
      <c r="A49" s="70">
        <v>20</v>
      </c>
      <c r="B49" s="71" t="s">
        <v>56</v>
      </c>
      <c r="C49" s="71" t="s">
        <v>77</v>
      </c>
      <c r="D49" s="77"/>
      <c r="E49" s="73" t="s">
        <v>65</v>
      </c>
      <c r="F49" s="74" t="s">
        <v>41</v>
      </c>
      <c r="G49" s="12">
        <v>11.52</v>
      </c>
      <c r="H49" s="12">
        <v>7.21</v>
      </c>
      <c r="I49" s="12">
        <v>13.74</v>
      </c>
      <c r="J49" s="12">
        <v>13.68</v>
      </c>
      <c r="K49" s="12">
        <v>15.46</v>
      </c>
      <c r="L49" s="12">
        <v>6.01</v>
      </c>
      <c r="M49" s="12">
        <v>12.85</v>
      </c>
      <c r="N49" s="12">
        <v>6.5</v>
      </c>
      <c r="O49" s="12">
        <v>17.22</v>
      </c>
      <c r="P49" s="75">
        <f t="shared" si="5"/>
        <v>104.19</v>
      </c>
      <c r="Q49" s="76">
        <f t="shared" si="6"/>
        <v>46.42</v>
      </c>
      <c r="T49">
        <v>9</v>
      </c>
      <c r="X49" s="36" t="s">
        <v>42</v>
      </c>
      <c r="Y49">
        <f>T9+T25</f>
        <v>4</v>
      </c>
      <c r="Z49">
        <v>4</v>
      </c>
    </row>
    <row r="50" spans="1:26" ht="15" customHeight="1" x14ac:dyDescent="0.25">
      <c r="A50" s="70">
        <v>21</v>
      </c>
      <c r="B50" s="71" t="s">
        <v>56</v>
      </c>
      <c r="C50" s="71" t="s">
        <v>78</v>
      </c>
      <c r="D50" s="77"/>
      <c r="E50" s="73" t="s">
        <v>65</v>
      </c>
      <c r="F50" s="74" t="s">
        <v>79</v>
      </c>
      <c r="G50" s="12">
        <v>2.72</v>
      </c>
      <c r="H50" s="12">
        <v>13.29</v>
      </c>
      <c r="I50" s="12">
        <v>10.08</v>
      </c>
      <c r="J50" s="12">
        <v>11.11</v>
      </c>
      <c r="K50" s="12">
        <v>3.25</v>
      </c>
      <c r="L50" s="12">
        <v>3.26</v>
      </c>
      <c r="M50" s="12">
        <v>16.3</v>
      </c>
      <c r="N50" s="12">
        <v>10.32</v>
      </c>
      <c r="O50" s="12">
        <v>15.22</v>
      </c>
      <c r="P50" s="75">
        <f t="shared" si="5"/>
        <v>85.549999999999983</v>
      </c>
      <c r="Q50" s="76">
        <f t="shared" si="6"/>
        <v>44.81</v>
      </c>
      <c r="T50">
        <v>8</v>
      </c>
      <c r="X50" s="36" t="s">
        <v>45</v>
      </c>
      <c r="Y50">
        <f>T26</f>
        <v>1</v>
      </c>
      <c r="Z50">
        <v>1</v>
      </c>
    </row>
    <row r="51" spans="1:26" ht="15" customHeight="1" x14ac:dyDescent="0.25">
      <c r="A51" s="70">
        <v>22</v>
      </c>
      <c r="B51" s="71" t="s">
        <v>56</v>
      </c>
      <c r="C51" s="71" t="s">
        <v>80</v>
      </c>
      <c r="D51" s="77"/>
      <c r="E51" s="73" t="s">
        <v>65</v>
      </c>
      <c r="F51" s="74" t="s">
        <v>73</v>
      </c>
      <c r="G51" s="12">
        <v>11.6</v>
      </c>
      <c r="H51" s="12">
        <v>3.02</v>
      </c>
      <c r="I51" s="12">
        <v>5.09</v>
      </c>
      <c r="J51" s="12">
        <v>12.05</v>
      </c>
      <c r="K51" s="12">
        <v>4.9000000000000004</v>
      </c>
      <c r="L51" s="12">
        <v>10.38</v>
      </c>
      <c r="M51" s="12">
        <v>7.96</v>
      </c>
      <c r="N51" s="12">
        <v>14.24</v>
      </c>
      <c r="O51" s="12">
        <v>13.28</v>
      </c>
      <c r="P51" s="75">
        <f t="shared" si="5"/>
        <v>82.52000000000001</v>
      </c>
      <c r="Q51" s="76">
        <f t="shared" si="6"/>
        <v>39.57</v>
      </c>
      <c r="T51">
        <v>7</v>
      </c>
    </row>
    <row r="52" spans="1:26" ht="15" customHeight="1" x14ac:dyDescent="0.25">
      <c r="A52" s="70">
        <v>23</v>
      </c>
      <c r="B52" s="71" t="s">
        <v>56</v>
      </c>
      <c r="C52" s="71" t="s">
        <v>81</v>
      </c>
      <c r="D52" s="77"/>
      <c r="E52" s="73" t="s">
        <v>65</v>
      </c>
      <c r="F52" s="74" t="s">
        <v>79</v>
      </c>
      <c r="G52" s="12">
        <v>7.02</v>
      </c>
      <c r="H52" s="12">
        <v>3.22</v>
      </c>
      <c r="I52" s="12">
        <v>2.91</v>
      </c>
      <c r="J52" s="12">
        <v>8.02</v>
      </c>
      <c r="K52" s="12">
        <v>9.39</v>
      </c>
      <c r="L52" s="12">
        <v>8.3000000000000007</v>
      </c>
      <c r="M52" s="12">
        <v>3.58</v>
      </c>
      <c r="N52" s="12">
        <v>9.61</v>
      </c>
      <c r="O52" s="12">
        <v>12.75</v>
      </c>
      <c r="P52" s="75">
        <f t="shared" si="5"/>
        <v>64.8</v>
      </c>
      <c r="Q52" s="76">
        <f t="shared" si="6"/>
        <v>31.75</v>
      </c>
      <c r="T52">
        <v>6</v>
      </c>
    </row>
    <row r="53" spans="1:26" ht="15" customHeight="1" x14ac:dyDescent="0.25">
      <c r="A53" s="70">
        <v>24</v>
      </c>
      <c r="B53" s="71" t="s">
        <v>56</v>
      </c>
      <c r="C53" s="71" t="s">
        <v>82</v>
      </c>
      <c r="D53" s="77"/>
      <c r="E53" s="73" t="s">
        <v>65</v>
      </c>
      <c r="F53" s="74" t="s">
        <v>79</v>
      </c>
      <c r="G53" s="12">
        <v>7.7</v>
      </c>
      <c r="H53" s="12">
        <v>9.35</v>
      </c>
      <c r="I53" s="12">
        <v>10.23</v>
      </c>
      <c r="J53" s="12">
        <v>11.29</v>
      </c>
      <c r="K53" s="12">
        <v>8.68</v>
      </c>
      <c r="L53" s="12">
        <v>9.99</v>
      </c>
      <c r="M53" s="12">
        <v>3.34</v>
      </c>
      <c r="N53" s="12">
        <v>6.12</v>
      </c>
      <c r="O53" s="12">
        <v>5.1100000000000003</v>
      </c>
      <c r="P53" s="75">
        <f t="shared" si="5"/>
        <v>71.81</v>
      </c>
      <c r="Q53" s="76">
        <f t="shared" si="6"/>
        <v>31.509999999999998</v>
      </c>
      <c r="T53">
        <v>5</v>
      </c>
    </row>
    <row r="54" spans="1:26" ht="15" customHeight="1" x14ac:dyDescent="0.25">
      <c r="A54" s="70">
        <v>25</v>
      </c>
      <c r="B54" s="71" t="s">
        <v>56</v>
      </c>
      <c r="C54" s="71" t="s">
        <v>83</v>
      </c>
      <c r="D54" s="77"/>
      <c r="E54" s="73" t="s">
        <v>65</v>
      </c>
      <c r="F54" s="74" t="s">
        <v>79</v>
      </c>
      <c r="G54" s="12">
        <v>12.77</v>
      </c>
      <c r="H54" s="12">
        <v>12.06</v>
      </c>
      <c r="I54" s="12">
        <v>4.3899999999999997</v>
      </c>
      <c r="J54" s="12">
        <v>3.6</v>
      </c>
      <c r="K54" s="12">
        <v>1.95</v>
      </c>
      <c r="L54" s="12">
        <v>2.2000000000000002</v>
      </c>
      <c r="M54" s="12">
        <v>6.14</v>
      </c>
      <c r="N54" s="12">
        <v>3.76</v>
      </c>
      <c r="O54" s="12">
        <v>5.24</v>
      </c>
      <c r="P54" s="75">
        <f t="shared" si="5"/>
        <v>52.110000000000007</v>
      </c>
      <c r="Q54" s="76">
        <f t="shared" si="6"/>
        <v>30.97</v>
      </c>
      <c r="T54">
        <v>4</v>
      </c>
    </row>
    <row r="55" spans="1:26" ht="15" customHeight="1" x14ac:dyDescent="0.25">
      <c r="A55" s="70">
        <v>26</v>
      </c>
      <c r="B55" s="71" t="s">
        <v>56</v>
      </c>
      <c r="C55" s="71" t="s">
        <v>84</v>
      </c>
      <c r="D55" s="77"/>
      <c r="E55" s="73" t="s">
        <v>65</v>
      </c>
      <c r="F55" s="74" t="s">
        <v>41</v>
      </c>
      <c r="G55" s="12">
        <v>8.11</v>
      </c>
      <c r="H55" s="12">
        <v>5.51</v>
      </c>
      <c r="I55" s="12">
        <v>4.43</v>
      </c>
      <c r="J55" s="12">
        <v>2.2200000000000002</v>
      </c>
      <c r="K55" s="12">
        <v>6.67</v>
      </c>
      <c r="L55" s="12">
        <v>5.01</v>
      </c>
      <c r="M55" s="12">
        <v>10.65</v>
      </c>
      <c r="N55" s="12">
        <v>2.19</v>
      </c>
      <c r="O55" s="12">
        <v>9.41</v>
      </c>
      <c r="P55" s="75">
        <f t="shared" si="5"/>
        <v>54.199999999999989</v>
      </c>
      <c r="Q55" s="76">
        <f t="shared" si="6"/>
        <v>28.17</v>
      </c>
      <c r="T55">
        <v>3</v>
      </c>
    </row>
    <row r="56" spans="1:26" ht="15" customHeight="1" x14ac:dyDescent="0.25">
      <c r="A56" s="70">
        <v>27</v>
      </c>
      <c r="B56" s="71" t="s">
        <v>56</v>
      </c>
      <c r="C56" s="71" t="s">
        <v>85</v>
      </c>
      <c r="D56" s="77"/>
      <c r="E56" s="73" t="s">
        <v>65</v>
      </c>
      <c r="F56" s="74" t="s">
        <v>79</v>
      </c>
      <c r="G56" s="12">
        <v>2.85</v>
      </c>
      <c r="H56" s="12">
        <v>4.0999999999999996</v>
      </c>
      <c r="I56" s="12">
        <v>2.66</v>
      </c>
      <c r="J56" s="12">
        <v>10.16</v>
      </c>
      <c r="K56" s="12">
        <v>6.9</v>
      </c>
      <c r="L56" s="12">
        <v>5.56</v>
      </c>
      <c r="M56" s="12">
        <v>4.6100000000000003</v>
      </c>
      <c r="N56" s="12">
        <v>4.1500000000000004</v>
      </c>
      <c r="O56" s="12">
        <v>9.7200000000000006</v>
      </c>
      <c r="P56" s="75">
        <f t="shared" si="5"/>
        <v>50.71</v>
      </c>
      <c r="Q56" s="76">
        <f t="shared" si="6"/>
        <v>26.78</v>
      </c>
      <c r="T56">
        <v>2</v>
      </c>
    </row>
    <row r="57" spans="1:26" ht="15" customHeight="1" x14ac:dyDescent="0.25">
      <c r="A57" s="70">
        <v>28</v>
      </c>
      <c r="B57" s="71" t="s">
        <v>56</v>
      </c>
      <c r="C57" s="71" t="s">
        <v>86</v>
      </c>
      <c r="D57" s="77"/>
      <c r="E57" s="73" t="s">
        <v>65</v>
      </c>
      <c r="F57" s="74" t="s">
        <v>79</v>
      </c>
      <c r="G57" s="12">
        <v>2.0099999999999998</v>
      </c>
      <c r="H57" s="12">
        <v>2.62</v>
      </c>
      <c r="I57" s="12">
        <v>4.3899999999999997</v>
      </c>
      <c r="J57" s="12">
        <v>5.96</v>
      </c>
      <c r="K57" s="12">
        <v>6.39</v>
      </c>
      <c r="L57" s="12">
        <v>3.54</v>
      </c>
      <c r="M57" s="12">
        <v>6.73</v>
      </c>
      <c r="N57" s="12">
        <v>7.32</v>
      </c>
      <c r="O57" s="12">
        <v>2.46</v>
      </c>
      <c r="P57" s="75">
        <f t="shared" si="5"/>
        <v>41.42</v>
      </c>
      <c r="Q57" s="76">
        <f t="shared" si="6"/>
        <v>20.440000000000001</v>
      </c>
      <c r="T57">
        <v>1</v>
      </c>
      <c r="X57" s="71" t="s">
        <v>61</v>
      </c>
      <c r="Y57">
        <v>65</v>
      </c>
      <c r="Z57">
        <f>Y57+Q93</f>
        <v>67</v>
      </c>
    </row>
    <row r="58" spans="1:26" ht="15" customHeight="1" x14ac:dyDescent="0.25">
      <c r="X58" s="71" t="s">
        <v>57</v>
      </c>
      <c r="Y58">
        <v>63</v>
      </c>
      <c r="Z58">
        <f>Y58+Q91+Q100</f>
        <v>71</v>
      </c>
    </row>
    <row r="59" spans="1:26" ht="15" customHeight="1" x14ac:dyDescent="0.25">
      <c r="X59" s="71" t="s">
        <v>66</v>
      </c>
      <c r="Y59">
        <v>47</v>
      </c>
      <c r="Z59">
        <f>Y59+Q102</f>
        <v>49</v>
      </c>
    </row>
    <row r="60" spans="1:26" ht="15" customHeight="1" x14ac:dyDescent="0.25">
      <c r="A60" s="78"/>
      <c r="B60" s="68" t="s">
        <v>0</v>
      </c>
      <c r="C60" s="9" t="s">
        <v>1</v>
      </c>
      <c r="D60" s="9" t="s">
        <v>50</v>
      </c>
      <c r="E60" s="79" t="s">
        <v>51</v>
      </c>
      <c r="F60" s="9" t="s">
        <v>2</v>
      </c>
      <c r="G60" s="8" t="s">
        <v>3</v>
      </c>
      <c r="H60" s="2" t="s">
        <v>4</v>
      </c>
      <c r="I60" s="2" t="s">
        <v>5</v>
      </c>
      <c r="J60" s="2" t="s">
        <v>6</v>
      </c>
      <c r="K60" s="2" t="s">
        <v>7</v>
      </c>
      <c r="L60" s="2" t="s">
        <v>8</v>
      </c>
      <c r="M60" s="2" t="s">
        <v>52</v>
      </c>
      <c r="N60" s="2" t="s">
        <v>53</v>
      </c>
      <c r="O60" s="2" t="s">
        <v>54</v>
      </c>
      <c r="P60" s="2" t="s">
        <v>9</v>
      </c>
      <c r="Q60" s="2" t="s">
        <v>55</v>
      </c>
      <c r="X60" s="71" t="s">
        <v>64</v>
      </c>
      <c r="Y60">
        <v>44</v>
      </c>
      <c r="Z60">
        <f>Y60+Q94+Q103</f>
        <v>46</v>
      </c>
    </row>
    <row r="61" spans="1:26" ht="15" customHeight="1" x14ac:dyDescent="0.25">
      <c r="A61" s="80">
        <v>1</v>
      </c>
      <c r="B61" s="81" t="s">
        <v>87</v>
      </c>
      <c r="C61" s="71" t="s">
        <v>88</v>
      </c>
      <c r="D61" s="72"/>
      <c r="E61" s="72"/>
      <c r="F61" s="74" t="s">
        <v>89</v>
      </c>
      <c r="G61" s="12">
        <v>34.74</v>
      </c>
      <c r="H61" s="12">
        <v>32.61</v>
      </c>
      <c r="I61" s="12">
        <v>35.06</v>
      </c>
      <c r="J61" s="12">
        <v>41.88</v>
      </c>
      <c r="K61" s="12">
        <v>42.31</v>
      </c>
      <c r="L61" s="12">
        <v>45.38</v>
      </c>
      <c r="M61" s="12">
        <v>28.21</v>
      </c>
      <c r="N61" s="12">
        <v>45.09</v>
      </c>
      <c r="O61" s="12">
        <v>44.24</v>
      </c>
      <c r="P61" s="3">
        <f t="shared" ref="P61:P86" si="7">SUM(G61:O61)</f>
        <v>349.52</v>
      </c>
      <c r="Q61" s="4">
        <f t="shared" ref="Q61:Q86" si="8">LARGE(G61:O61,1)+LARGE(G61:O61,2)+LARGE(G61:O61,3)</f>
        <v>134.71</v>
      </c>
      <c r="T61">
        <v>26</v>
      </c>
      <c r="X61" s="71" t="s">
        <v>59</v>
      </c>
      <c r="Y61">
        <v>42</v>
      </c>
      <c r="Z61">
        <f>Y61</f>
        <v>42</v>
      </c>
    </row>
    <row r="62" spans="1:26" ht="15" customHeight="1" x14ac:dyDescent="0.25">
      <c r="A62" s="80">
        <v>2</v>
      </c>
      <c r="B62" s="82" t="s">
        <v>87</v>
      </c>
      <c r="C62" s="83" t="s">
        <v>57</v>
      </c>
      <c r="D62" s="84">
        <v>61266</v>
      </c>
      <c r="E62" s="85"/>
      <c r="F62" s="86" t="s">
        <v>38</v>
      </c>
      <c r="G62" s="12">
        <v>8.08</v>
      </c>
      <c r="H62" s="12">
        <v>27.64</v>
      </c>
      <c r="I62" s="12">
        <v>39.71</v>
      </c>
      <c r="J62" s="12">
        <v>38.72</v>
      </c>
      <c r="K62" s="12">
        <v>33.799999999999997</v>
      </c>
      <c r="L62" s="12">
        <v>41.55</v>
      </c>
      <c r="M62" s="12">
        <v>43.16</v>
      </c>
      <c r="N62" s="12">
        <v>24.25</v>
      </c>
      <c r="O62" s="12">
        <v>42.89</v>
      </c>
      <c r="P62" s="3">
        <f t="shared" si="7"/>
        <v>299.79999999999995</v>
      </c>
      <c r="Q62" s="4">
        <f t="shared" si="8"/>
        <v>127.6</v>
      </c>
      <c r="T62">
        <v>25</v>
      </c>
      <c r="X62" s="71" t="s">
        <v>17</v>
      </c>
      <c r="Y62">
        <v>40</v>
      </c>
      <c r="Z62">
        <f t="shared" ref="Z62:Z65" si="9">Y62</f>
        <v>40</v>
      </c>
    </row>
    <row r="63" spans="1:26" ht="15" customHeight="1" x14ac:dyDescent="0.25">
      <c r="A63" s="80">
        <v>3</v>
      </c>
      <c r="B63" s="82" t="s">
        <v>87</v>
      </c>
      <c r="C63" s="83" t="s">
        <v>69</v>
      </c>
      <c r="D63" s="84"/>
      <c r="E63" s="85"/>
      <c r="F63" s="86" t="s">
        <v>41</v>
      </c>
      <c r="G63" s="12">
        <v>36.96</v>
      </c>
      <c r="H63" s="12">
        <v>37.020000000000003</v>
      </c>
      <c r="I63" s="12">
        <v>39.409999999999997</v>
      </c>
      <c r="J63" s="12">
        <v>39.18</v>
      </c>
      <c r="K63" s="12">
        <v>34.25</v>
      </c>
      <c r="L63" s="12">
        <v>38.659999999999997</v>
      </c>
      <c r="M63" s="12">
        <v>25.47</v>
      </c>
      <c r="N63" s="12">
        <v>37.26</v>
      </c>
      <c r="O63" s="12">
        <v>39.58</v>
      </c>
      <c r="P63" s="3">
        <f t="shared" si="7"/>
        <v>327.78999999999996</v>
      </c>
      <c r="Q63" s="4">
        <f t="shared" si="8"/>
        <v>118.16999999999999</v>
      </c>
      <c r="T63">
        <v>24</v>
      </c>
      <c r="X63" s="71" t="s">
        <v>69</v>
      </c>
      <c r="Y63">
        <v>40</v>
      </c>
      <c r="Z63">
        <f t="shared" si="9"/>
        <v>40</v>
      </c>
    </row>
    <row r="64" spans="1:26" ht="15" customHeight="1" x14ac:dyDescent="0.25">
      <c r="A64" s="80">
        <v>4</v>
      </c>
      <c r="B64" s="81" t="s">
        <v>87</v>
      </c>
      <c r="C64" s="83" t="s">
        <v>61</v>
      </c>
      <c r="D64" s="84">
        <v>26784</v>
      </c>
      <c r="E64" s="85"/>
      <c r="F64" s="86" t="s">
        <v>38</v>
      </c>
      <c r="G64" s="12">
        <v>32.07</v>
      </c>
      <c r="H64" s="12">
        <v>36.270000000000003</v>
      </c>
      <c r="I64" s="12">
        <v>5.48</v>
      </c>
      <c r="J64" s="12">
        <v>28.9</v>
      </c>
      <c r="K64" s="12">
        <v>29.42</v>
      </c>
      <c r="L64" s="12">
        <v>35.909999999999997</v>
      </c>
      <c r="M64" s="12">
        <v>30.97</v>
      </c>
      <c r="N64" s="12">
        <v>39.64</v>
      </c>
      <c r="O64" s="12">
        <v>38.729999999999997</v>
      </c>
      <c r="P64" s="3">
        <f t="shared" si="7"/>
        <v>277.39</v>
      </c>
      <c r="Q64" s="4">
        <f t="shared" si="8"/>
        <v>114.64000000000001</v>
      </c>
      <c r="T64">
        <v>23</v>
      </c>
      <c r="X64" s="71" t="s">
        <v>68</v>
      </c>
      <c r="Y64">
        <v>39</v>
      </c>
      <c r="Z64">
        <f t="shared" si="9"/>
        <v>39</v>
      </c>
    </row>
    <row r="65" spans="1:26" ht="15" customHeight="1" x14ac:dyDescent="0.25">
      <c r="A65" s="80">
        <v>5</v>
      </c>
      <c r="B65" s="81" t="s">
        <v>87</v>
      </c>
      <c r="C65" s="83" t="s">
        <v>90</v>
      </c>
      <c r="D65" s="84"/>
      <c r="E65" s="85"/>
      <c r="F65" s="86" t="s">
        <v>38</v>
      </c>
      <c r="G65" s="12">
        <v>26.4</v>
      </c>
      <c r="H65" s="12">
        <v>36.700000000000003</v>
      </c>
      <c r="I65" s="12">
        <v>35.79</v>
      </c>
      <c r="J65" s="12">
        <v>35.39</v>
      </c>
      <c r="K65" s="12">
        <v>39.08</v>
      </c>
      <c r="L65" s="12">
        <v>37.74</v>
      </c>
      <c r="M65" s="12">
        <v>0</v>
      </c>
      <c r="N65" s="12">
        <v>22.11</v>
      </c>
      <c r="O65" s="12">
        <v>22.15</v>
      </c>
      <c r="P65" s="3">
        <f t="shared" si="7"/>
        <v>255.36000000000004</v>
      </c>
      <c r="Q65" s="4">
        <f t="shared" si="8"/>
        <v>113.52</v>
      </c>
      <c r="T65">
        <v>22</v>
      </c>
      <c r="X65" s="71" t="s">
        <v>62</v>
      </c>
      <c r="Y65">
        <v>37</v>
      </c>
      <c r="Z65">
        <f t="shared" si="9"/>
        <v>37</v>
      </c>
    </row>
    <row r="66" spans="1:26" ht="15" customHeight="1" x14ac:dyDescent="0.25">
      <c r="A66" s="80">
        <v>6</v>
      </c>
      <c r="B66" s="81" t="s">
        <v>87</v>
      </c>
      <c r="C66" s="83" t="s">
        <v>66</v>
      </c>
      <c r="D66" s="84"/>
      <c r="E66" s="85"/>
      <c r="F66" s="86" t="s">
        <v>41</v>
      </c>
      <c r="G66" s="12">
        <v>34.340000000000003</v>
      </c>
      <c r="H66" s="12">
        <v>33.979999999999997</v>
      </c>
      <c r="I66" s="12">
        <v>34.86</v>
      </c>
      <c r="J66" s="12">
        <v>33.520000000000003</v>
      </c>
      <c r="K66" s="12">
        <v>31.4</v>
      </c>
      <c r="L66" s="12">
        <v>27.54</v>
      </c>
      <c r="M66" s="12">
        <v>31.33</v>
      </c>
      <c r="N66" s="12">
        <v>35.659999999999997</v>
      </c>
      <c r="O66" s="12">
        <v>32.72</v>
      </c>
      <c r="P66" s="3">
        <f t="shared" si="7"/>
        <v>295.35000000000002</v>
      </c>
      <c r="Q66" s="4">
        <f t="shared" si="8"/>
        <v>104.86</v>
      </c>
      <c r="T66">
        <v>21</v>
      </c>
      <c r="X66" s="35" t="s">
        <v>33</v>
      </c>
      <c r="Y66">
        <v>36</v>
      </c>
      <c r="Z66">
        <f>Y66+Q90+Q98</f>
        <v>47</v>
      </c>
    </row>
    <row r="67" spans="1:26" ht="15" customHeight="1" x14ac:dyDescent="0.25">
      <c r="A67" s="80">
        <v>7</v>
      </c>
      <c r="B67" s="81" t="s">
        <v>87</v>
      </c>
      <c r="C67" s="83" t="s">
        <v>72</v>
      </c>
      <c r="D67" s="84"/>
      <c r="E67" s="85" t="s">
        <v>65</v>
      </c>
      <c r="F67" s="86" t="s">
        <v>73</v>
      </c>
      <c r="G67" s="12">
        <v>28.47</v>
      </c>
      <c r="H67" s="12">
        <v>33.06</v>
      </c>
      <c r="I67" s="12">
        <v>33.31</v>
      </c>
      <c r="J67" s="12">
        <v>32.090000000000003</v>
      </c>
      <c r="K67" s="12">
        <v>34.24</v>
      </c>
      <c r="L67" s="12">
        <v>32.630000000000003</v>
      </c>
      <c r="M67" s="12">
        <v>30.86</v>
      </c>
      <c r="N67" s="12">
        <v>31.98</v>
      </c>
      <c r="O67" s="12">
        <v>31.38</v>
      </c>
      <c r="P67" s="3">
        <f t="shared" si="7"/>
        <v>288.02000000000004</v>
      </c>
      <c r="Q67" s="4">
        <f t="shared" si="8"/>
        <v>100.61000000000001</v>
      </c>
      <c r="T67">
        <v>20</v>
      </c>
      <c r="X67" s="71" t="s">
        <v>67</v>
      </c>
      <c r="Y67">
        <v>34</v>
      </c>
      <c r="Z67">
        <f>Y67</f>
        <v>34</v>
      </c>
    </row>
    <row r="68" spans="1:26" ht="15" customHeight="1" x14ac:dyDescent="0.25">
      <c r="A68" s="80">
        <v>8</v>
      </c>
      <c r="B68" s="81" t="s">
        <v>87</v>
      </c>
      <c r="C68" s="71" t="s">
        <v>64</v>
      </c>
      <c r="D68" s="72"/>
      <c r="E68" s="73"/>
      <c r="F68" s="74" t="s">
        <v>43</v>
      </c>
      <c r="G68" s="12">
        <v>26.4</v>
      </c>
      <c r="H68" s="12">
        <v>28.48</v>
      </c>
      <c r="I68" s="12">
        <v>29.88</v>
      </c>
      <c r="J68" s="12">
        <v>33.01</v>
      </c>
      <c r="K68" s="12">
        <v>31.3</v>
      </c>
      <c r="L68" s="12">
        <v>33.81</v>
      </c>
      <c r="M68" s="12">
        <v>31</v>
      </c>
      <c r="N68" s="12">
        <v>23.72</v>
      </c>
      <c r="O68" s="12">
        <v>33.549999999999997</v>
      </c>
      <c r="P68" s="3">
        <f t="shared" si="7"/>
        <v>271.14999999999998</v>
      </c>
      <c r="Q68" s="4">
        <f t="shared" si="8"/>
        <v>100.37</v>
      </c>
      <c r="T68">
        <v>19</v>
      </c>
      <c r="X68" s="71" t="s">
        <v>23</v>
      </c>
      <c r="Y68">
        <v>29</v>
      </c>
      <c r="Z68">
        <f t="shared" ref="Z68:Z81" si="10">Y68</f>
        <v>29</v>
      </c>
    </row>
    <row r="69" spans="1:26" ht="15" customHeight="1" x14ac:dyDescent="0.25">
      <c r="A69" s="80">
        <v>9</v>
      </c>
      <c r="B69" s="81" t="s">
        <v>87</v>
      </c>
      <c r="C69" s="83" t="s">
        <v>77</v>
      </c>
      <c r="D69" s="84"/>
      <c r="E69" s="85" t="s">
        <v>65</v>
      </c>
      <c r="F69" s="86" t="s">
        <v>41</v>
      </c>
      <c r="G69" s="12">
        <v>21.91</v>
      </c>
      <c r="H69" s="12">
        <v>17.88</v>
      </c>
      <c r="I69" s="12">
        <v>18.73</v>
      </c>
      <c r="J69" s="12">
        <v>29.74</v>
      </c>
      <c r="K69" s="12">
        <v>30.74</v>
      </c>
      <c r="L69" s="12">
        <v>24.42</v>
      </c>
      <c r="M69" s="12">
        <v>30.14</v>
      </c>
      <c r="N69" s="12">
        <v>32.950000000000003</v>
      </c>
      <c r="O69" s="12">
        <v>33.1</v>
      </c>
      <c r="P69" s="3">
        <f t="shared" si="7"/>
        <v>239.60999999999999</v>
      </c>
      <c r="Q69" s="4">
        <f t="shared" si="8"/>
        <v>96.79</v>
      </c>
      <c r="T69">
        <v>18</v>
      </c>
      <c r="X69" s="71" t="s">
        <v>77</v>
      </c>
      <c r="Y69">
        <v>27</v>
      </c>
      <c r="Z69">
        <f t="shared" si="10"/>
        <v>27</v>
      </c>
    </row>
    <row r="70" spans="1:26" ht="15" customHeight="1" x14ac:dyDescent="0.25">
      <c r="A70" s="80">
        <v>10</v>
      </c>
      <c r="B70" s="81" t="s">
        <v>87</v>
      </c>
      <c r="C70" s="83" t="s">
        <v>59</v>
      </c>
      <c r="D70" s="84">
        <v>61376</v>
      </c>
      <c r="E70" s="85"/>
      <c r="F70" s="86" t="s">
        <v>38</v>
      </c>
      <c r="G70" s="12">
        <v>28.16</v>
      </c>
      <c r="H70" s="12">
        <v>31</v>
      </c>
      <c r="I70" s="12">
        <v>29.81</v>
      </c>
      <c r="J70" s="12">
        <v>28.3</v>
      </c>
      <c r="K70" s="12">
        <v>29.94</v>
      </c>
      <c r="L70" s="12">
        <v>30.79</v>
      </c>
      <c r="M70" s="12">
        <v>29.38</v>
      </c>
      <c r="N70" s="12">
        <v>31.72</v>
      </c>
      <c r="O70" s="12">
        <v>32.19</v>
      </c>
      <c r="P70" s="3">
        <f t="shared" si="7"/>
        <v>271.28999999999996</v>
      </c>
      <c r="Q70" s="4">
        <f t="shared" si="8"/>
        <v>94.91</v>
      </c>
      <c r="T70">
        <v>17</v>
      </c>
      <c r="X70" s="71" t="s">
        <v>58</v>
      </c>
      <c r="Y70">
        <v>26</v>
      </c>
      <c r="Z70">
        <f t="shared" si="10"/>
        <v>26</v>
      </c>
    </row>
    <row r="71" spans="1:26" ht="15" customHeight="1" x14ac:dyDescent="0.25">
      <c r="A71" s="80">
        <v>11</v>
      </c>
      <c r="B71" s="81" t="s">
        <v>87</v>
      </c>
      <c r="C71" s="83" t="s">
        <v>67</v>
      </c>
      <c r="D71" s="84">
        <v>107301</v>
      </c>
      <c r="E71" s="85"/>
      <c r="F71" s="86" t="s">
        <v>63</v>
      </c>
      <c r="G71" s="12">
        <v>22.81</v>
      </c>
      <c r="H71" s="12">
        <v>28.5</v>
      </c>
      <c r="I71" s="12">
        <v>26.16</v>
      </c>
      <c r="J71" s="12">
        <v>30.5</v>
      </c>
      <c r="K71" s="12">
        <v>31.38</v>
      </c>
      <c r="L71" s="12">
        <v>32.6</v>
      </c>
      <c r="M71" s="12">
        <v>29.88</v>
      </c>
      <c r="N71" s="12">
        <v>30.15</v>
      </c>
      <c r="O71" s="12">
        <v>30.45</v>
      </c>
      <c r="P71" s="3">
        <f t="shared" si="7"/>
        <v>262.43</v>
      </c>
      <c r="Q71" s="4">
        <f t="shared" si="8"/>
        <v>94.48</v>
      </c>
      <c r="T71">
        <v>16</v>
      </c>
      <c r="X71" s="71" t="s">
        <v>70</v>
      </c>
      <c r="Y71">
        <v>25</v>
      </c>
      <c r="Z71">
        <f t="shared" si="10"/>
        <v>25</v>
      </c>
    </row>
    <row r="72" spans="1:26" ht="15" customHeight="1" x14ac:dyDescent="0.25">
      <c r="A72" s="80">
        <v>12</v>
      </c>
      <c r="B72" s="81" t="s">
        <v>87</v>
      </c>
      <c r="C72" s="83" t="s">
        <v>62</v>
      </c>
      <c r="D72" s="84">
        <v>107300</v>
      </c>
      <c r="E72" s="85"/>
      <c r="F72" s="86" t="s">
        <v>63</v>
      </c>
      <c r="G72" s="12">
        <v>23.56</v>
      </c>
      <c r="H72" s="12">
        <v>28.52</v>
      </c>
      <c r="I72" s="12">
        <v>28.62</v>
      </c>
      <c r="J72" s="12">
        <v>30.83</v>
      </c>
      <c r="K72" s="12">
        <v>29.37</v>
      </c>
      <c r="L72" s="12">
        <v>31.04</v>
      </c>
      <c r="M72" s="12">
        <v>17.690000000000001</v>
      </c>
      <c r="N72" s="12">
        <v>21.7</v>
      </c>
      <c r="O72" s="12">
        <v>25.29</v>
      </c>
      <c r="P72" s="3">
        <f t="shared" si="7"/>
        <v>236.61999999999998</v>
      </c>
      <c r="Q72" s="4">
        <f t="shared" si="8"/>
        <v>91.24</v>
      </c>
      <c r="T72">
        <v>15</v>
      </c>
      <c r="X72" s="71" t="s">
        <v>60</v>
      </c>
      <c r="Y72">
        <v>24</v>
      </c>
      <c r="Z72">
        <f t="shared" si="10"/>
        <v>24</v>
      </c>
    </row>
    <row r="73" spans="1:26" ht="15" customHeight="1" x14ac:dyDescent="0.25">
      <c r="A73" s="80">
        <v>13</v>
      </c>
      <c r="B73" s="82" t="s">
        <v>87</v>
      </c>
      <c r="C73" s="71" t="s">
        <v>91</v>
      </c>
      <c r="D73" s="72"/>
      <c r="E73" s="73"/>
      <c r="F73" s="74" t="s">
        <v>43</v>
      </c>
      <c r="G73" s="12">
        <v>29.57</v>
      </c>
      <c r="H73" s="12">
        <v>10.81</v>
      </c>
      <c r="I73" s="12">
        <v>21.17</v>
      </c>
      <c r="J73" s="12">
        <v>25.52</v>
      </c>
      <c r="K73" s="12">
        <v>13.83</v>
      </c>
      <c r="L73" s="12">
        <v>4.08</v>
      </c>
      <c r="M73" s="12">
        <v>30.92</v>
      </c>
      <c r="N73" s="12">
        <v>0</v>
      </c>
      <c r="O73" s="12">
        <v>5.93</v>
      </c>
      <c r="P73" s="3">
        <f t="shared" si="7"/>
        <v>141.83000000000001</v>
      </c>
      <c r="Q73" s="4">
        <f t="shared" si="8"/>
        <v>86.01</v>
      </c>
      <c r="T73">
        <v>14</v>
      </c>
      <c r="X73" s="71" t="s">
        <v>72</v>
      </c>
      <c r="Y73">
        <v>24</v>
      </c>
      <c r="Z73">
        <f t="shared" si="10"/>
        <v>24</v>
      </c>
    </row>
    <row r="74" spans="1:26" ht="15" customHeight="1" x14ac:dyDescent="0.25">
      <c r="A74" s="80">
        <v>14</v>
      </c>
      <c r="B74" s="81" t="s">
        <v>87</v>
      </c>
      <c r="C74" s="83" t="s">
        <v>84</v>
      </c>
      <c r="D74" s="84"/>
      <c r="E74" s="85" t="s">
        <v>65</v>
      </c>
      <c r="F74" s="86" t="s">
        <v>41</v>
      </c>
      <c r="G74" s="12">
        <v>25.05</v>
      </c>
      <c r="H74" s="12">
        <v>26.04</v>
      </c>
      <c r="I74" s="12">
        <v>23.85</v>
      </c>
      <c r="J74" s="12">
        <v>25.56</v>
      </c>
      <c r="K74" s="12">
        <v>24.98</v>
      </c>
      <c r="L74" s="12">
        <v>26.61</v>
      </c>
      <c r="M74" s="12">
        <v>24.78</v>
      </c>
      <c r="N74" s="12">
        <v>27.24</v>
      </c>
      <c r="O74" s="12">
        <v>28.73</v>
      </c>
      <c r="P74" s="3">
        <f t="shared" si="7"/>
        <v>232.84</v>
      </c>
      <c r="Q74" s="4">
        <f t="shared" si="8"/>
        <v>82.58</v>
      </c>
      <c r="T74">
        <v>13</v>
      </c>
      <c r="X74" s="71" t="s">
        <v>71</v>
      </c>
      <c r="Y74">
        <v>23</v>
      </c>
      <c r="Z74">
        <f t="shared" si="10"/>
        <v>23</v>
      </c>
    </row>
    <row r="75" spans="1:26" ht="15" customHeight="1" x14ac:dyDescent="0.25">
      <c r="A75" s="80">
        <v>15</v>
      </c>
      <c r="B75" s="81" t="s">
        <v>87</v>
      </c>
      <c r="C75" s="71" t="s">
        <v>76</v>
      </c>
      <c r="D75" s="72"/>
      <c r="E75" s="73" t="s">
        <v>65</v>
      </c>
      <c r="F75" s="74" t="s">
        <v>43</v>
      </c>
      <c r="G75" s="12">
        <v>12.21</v>
      </c>
      <c r="H75" s="12">
        <v>28.51</v>
      </c>
      <c r="I75" s="12">
        <v>22.39</v>
      </c>
      <c r="J75" s="12">
        <v>27</v>
      </c>
      <c r="K75" s="12">
        <v>23.56</v>
      </c>
      <c r="L75" s="12">
        <v>22.45</v>
      </c>
      <c r="M75" s="12">
        <v>18.11</v>
      </c>
      <c r="N75" s="12">
        <v>18.3</v>
      </c>
      <c r="O75" s="12">
        <v>4.66</v>
      </c>
      <c r="P75" s="3">
        <f t="shared" si="7"/>
        <v>177.19000000000003</v>
      </c>
      <c r="Q75" s="4">
        <f t="shared" si="8"/>
        <v>79.070000000000007</v>
      </c>
      <c r="T75">
        <v>12</v>
      </c>
      <c r="X75" s="71" t="s">
        <v>76</v>
      </c>
      <c r="Y75">
        <v>22</v>
      </c>
      <c r="Z75">
        <f t="shared" si="10"/>
        <v>22</v>
      </c>
    </row>
    <row r="76" spans="1:26" ht="15" customHeight="1" x14ac:dyDescent="0.25">
      <c r="A76" s="80">
        <v>16</v>
      </c>
      <c r="B76" s="81" t="s">
        <v>87</v>
      </c>
      <c r="C76" s="83" t="s">
        <v>92</v>
      </c>
      <c r="D76" s="84"/>
      <c r="E76" s="85" t="s">
        <v>65</v>
      </c>
      <c r="F76" s="86" t="s">
        <v>73</v>
      </c>
      <c r="G76" s="12">
        <v>22.99</v>
      </c>
      <c r="H76" s="12">
        <v>23.62</v>
      </c>
      <c r="I76" s="12">
        <v>25.7</v>
      </c>
      <c r="J76" s="12">
        <v>8.5299999999999994</v>
      </c>
      <c r="K76" s="12">
        <v>19.239999999999998</v>
      </c>
      <c r="L76" s="12">
        <v>19.54</v>
      </c>
      <c r="M76" s="12">
        <v>4.6399999999999997</v>
      </c>
      <c r="N76" s="12">
        <v>5.88</v>
      </c>
      <c r="O76" s="12">
        <v>16.48</v>
      </c>
      <c r="P76" s="3">
        <f t="shared" si="7"/>
        <v>146.62</v>
      </c>
      <c r="Q76" s="4">
        <f t="shared" si="8"/>
        <v>72.31</v>
      </c>
      <c r="T76">
        <v>11</v>
      </c>
      <c r="X76" s="71" t="s">
        <v>74</v>
      </c>
      <c r="Y76">
        <v>19</v>
      </c>
      <c r="Z76">
        <f t="shared" si="10"/>
        <v>19</v>
      </c>
    </row>
    <row r="77" spans="1:26" ht="15" customHeight="1" x14ac:dyDescent="0.25">
      <c r="A77" s="80">
        <v>17</v>
      </c>
      <c r="B77" s="81" t="s">
        <v>87</v>
      </c>
      <c r="C77" s="83" t="s">
        <v>70</v>
      </c>
      <c r="D77" s="84"/>
      <c r="E77" s="85" t="s">
        <v>65</v>
      </c>
      <c r="F77" s="86" t="s">
        <v>41</v>
      </c>
      <c r="G77" s="12">
        <v>10</v>
      </c>
      <c r="H77" s="12">
        <v>20.54</v>
      </c>
      <c r="I77" s="12">
        <v>21.18</v>
      </c>
      <c r="J77" s="12">
        <v>0</v>
      </c>
      <c r="K77" s="12">
        <v>0</v>
      </c>
      <c r="L77" s="12">
        <v>0</v>
      </c>
      <c r="M77" s="12">
        <v>23.02</v>
      </c>
      <c r="N77" s="12">
        <v>25.77</v>
      </c>
      <c r="O77" s="12">
        <v>22.94</v>
      </c>
      <c r="P77" s="3">
        <f t="shared" si="7"/>
        <v>123.44999999999999</v>
      </c>
      <c r="Q77" s="4">
        <f t="shared" si="8"/>
        <v>71.73</v>
      </c>
      <c r="T77">
        <v>10</v>
      </c>
      <c r="X77" s="71" t="s">
        <v>75</v>
      </c>
      <c r="Y77">
        <v>19</v>
      </c>
      <c r="Z77">
        <f t="shared" si="10"/>
        <v>19</v>
      </c>
    </row>
    <row r="78" spans="1:26" ht="15" customHeight="1" x14ac:dyDescent="0.25">
      <c r="A78" s="80">
        <v>18</v>
      </c>
      <c r="B78" s="81" t="s">
        <v>87</v>
      </c>
      <c r="C78" s="83" t="s">
        <v>71</v>
      </c>
      <c r="D78" s="84"/>
      <c r="E78" s="85" t="s">
        <v>65</v>
      </c>
      <c r="F78" s="86" t="s">
        <v>41</v>
      </c>
      <c r="G78" s="12">
        <v>0</v>
      </c>
      <c r="H78" s="12">
        <v>3.73</v>
      </c>
      <c r="I78" s="12">
        <v>5.5</v>
      </c>
      <c r="J78" s="12">
        <v>26.08</v>
      </c>
      <c r="K78" s="12">
        <v>21.41</v>
      </c>
      <c r="L78" s="12">
        <v>22.11</v>
      </c>
      <c r="M78" s="12">
        <v>0</v>
      </c>
      <c r="N78" s="12">
        <v>18.41</v>
      </c>
      <c r="O78" s="12">
        <v>19.88</v>
      </c>
      <c r="P78" s="3">
        <f t="shared" si="7"/>
        <v>117.11999999999999</v>
      </c>
      <c r="Q78" s="4">
        <f t="shared" si="8"/>
        <v>69.599999999999994</v>
      </c>
      <c r="T78">
        <v>9</v>
      </c>
      <c r="X78" s="71" t="s">
        <v>80</v>
      </c>
      <c r="Y78">
        <v>18</v>
      </c>
      <c r="Z78">
        <f t="shared" si="10"/>
        <v>18</v>
      </c>
    </row>
    <row r="79" spans="1:26" ht="15" customHeight="1" x14ac:dyDescent="0.25">
      <c r="A79" s="80">
        <v>19</v>
      </c>
      <c r="B79" s="81" t="s">
        <v>87</v>
      </c>
      <c r="C79" s="83" t="s">
        <v>75</v>
      </c>
      <c r="D79" s="84"/>
      <c r="E79" s="85"/>
      <c r="F79" s="86" t="s">
        <v>41</v>
      </c>
      <c r="G79" s="12">
        <v>20.74</v>
      </c>
      <c r="H79" s="12">
        <v>0</v>
      </c>
      <c r="I79" s="12">
        <v>22.15</v>
      </c>
      <c r="J79" s="12">
        <v>23.77</v>
      </c>
      <c r="K79" s="12">
        <v>8.9700000000000006</v>
      </c>
      <c r="L79" s="12">
        <v>22.88</v>
      </c>
      <c r="M79" s="12">
        <v>13.18</v>
      </c>
      <c r="N79" s="12">
        <v>18.45</v>
      </c>
      <c r="O79" s="12">
        <v>21.88</v>
      </c>
      <c r="P79" s="3">
        <f t="shared" si="7"/>
        <v>152.01999999999998</v>
      </c>
      <c r="Q79" s="4">
        <f t="shared" si="8"/>
        <v>68.8</v>
      </c>
      <c r="T79">
        <v>8</v>
      </c>
      <c r="X79" s="71" t="s">
        <v>84</v>
      </c>
      <c r="Y79">
        <v>16</v>
      </c>
      <c r="Z79">
        <f t="shared" si="10"/>
        <v>16</v>
      </c>
    </row>
    <row r="80" spans="1:26" ht="15" customHeight="1" x14ac:dyDescent="0.25">
      <c r="A80" s="80">
        <v>20</v>
      </c>
      <c r="B80" s="81" t="s">
        <v>87</v>
      </c>
      <c r="C80" s="83" t="s">
        <v>74</v>
      </c>
      <c r="D80" s="84"/>
      <c r="E80" s="85" t="s">
        <v>65</v>
      </c>
      <c r="F80" s="86" t="s">
        <v>41</v>
      </c>
      <c r="G80" s="12">
        <v>20.190000000000001</v>
      </c>
      <c r="H80" s="12">
        <v>18.46</v>
      </c>
      <c r="I80" s="12">
        <v>19.41</v>
      </c>
      <c r="J80" s="12">
        <v>21.08</v>
      </c>
      <c r="K80" s="12">
        <v>20.69</v>
      </c>
      <c r="L80" s="12">
        <v>21.44</v>
      </c>
      <c r="M80" s="12">
        <v>21.01</v>
      </c>
      <c r="N80" s="12">
        <v>20.27</v>
      </c>
      <c r="O80" s="12">
        <v>19.510000000000002</v>
      </c>
      <c r="P80" s="3">
        <f t="shared" si="7"/>
        <v>182.06</v>
      </c>
      <c r="Q80" s="4">
        <f t="shared" si="8"/>
        <v>63.53</v>
      </c>
      <c r="T80">
        <v>7</v>
      </c>
      <c r="X80" s="71" t="s">
        <v>78</v>
      </c>
      <c r="Y80">
        <v>13</v>
      </c>
      <c r="Z80">
        <f t="shared" si="10"/>
        <v>13</v>
      </c>
    </row>
    <row r="81" spans="1:26" ht="15" customHeight="1" x14ac:dyDescent="0.25">
      <c r="A81" s="80">
        <v>21</v>
      </c>
      <c r="B81" s="81" t="s">
        <v>87</v>
      </c>
      <c r="C81" s="83" t="s">
        <v>81</v>
      </c>
      <c r="D81" s="84"/>
      <c r="E81" s="85" t="s">
        <v>65</v>
      </c>
      <c r="F81" s="86" t="s">
        <v>79</v>
      </c>
      <c r="G81" s="12">
        <v>13.6</v>
      </c>
      <c r="H81" s="12">
        <v>12.75</v>
      </c>
      <c r="I81" s="12">
        <v>12.29</v>
      </c>
      <c r="J81" s="12">
        <v>3.53</v>
      </c>
      <c r="K81" s="12">
        <v>20.46</v>
      </c>
      <c r="L81" s="12">
        <v>20.09</v>
      </c>
      <c r="M81" s="12">
        <v>20.399999999999999</v>
      </c>
      <c r="N81" s="12">
        <v>20.94</v>
      </c>
      <c r="O81" s="12">
        <v>22.01</v>
      </c>
      <c r="P81" s="3">
        <f t="shared" si="7"/>
        <v>146.07</v>
      </c>
      <c r="Q81" s="4">
        <f t="shared" si="8"/>
        <v>63.410000000000004</v>
      </c>
      <c r="T81">
        <v>6</v>
      </c>
      <c r="X81" s="71" t="s">
        <v>81</v>
      </c>
      <c r="Y81">
        <v>12</v>
      </c>
      <c r="Z81">
        <f t="shared" si="10"/>
        <v>12</v>
      </c>
    </row>
    <row r="82" spans="1:26" ht="15" customHeight="1" x14ac:dyDescent="0.25">
      <c r="A82" s="80">
        <v>22</v>
      </c>
      <c r="B82" s="81" t="s">
        <v>87</v>
      </c>
      <c r="C82" s="83" t="s">
        <v>78</v>
      </c>
      <c r="D82" s="84"/>
      <c r="E82" s="85" t="s">
        <v>65</v>
      </c>
      <c r="F82" s="86" t="s">
        <v>79</v>
      </c>
      <c r="G82" s="12">
        <v>15.41</v>
      </c>
      <c r="H82" s="12">
        <v>3.11</v>
      </c>
      <c r="I82" s="12">
        <v>6.45</v>
      </c>
      <c r="J82" s="12">
        <v>0</v>
      </c>
      <c r="K82" s="12">
        <v>0</v>
      </c>
      <c r="L82" s="12">
        <v>2.17</v>
      </c>
      <c r="M82" s="12">
        <v>11.09</v>
      </c>
      <c r="N82" s="12">
        <v>14.64</v>
      </c>
      <c r="O82" s="12">
        <v>17.989999999999998</v>
      </c>
      <c r="P82" s="3">
        <f t="shared" si="7"/>
        <v>70.86</v>
      </c>
      <c r="Q82" s="4">
        <f t="shared" si="8"/>
        <v>48.04</v>
      </c>
      <c r="T82">
        <v>5</v>
      </c>
      <c r="X82" s="35" t="s">
        <v>26</v>
      </c>
      <c r="Y82">
        <v>11</v>
      </c>
      <c r="Z82">
        <f>Y82+Q99</f>
        <v>16</v>
      </c>
    </row>
    <row r="83" spans="1:26" ht="15" customHeight="1" x14ac:dyDescent="0.25">
      <c r="A83" s="80">
        <v>23</v>
      </c>
      <c r="B83" s="81" t="s">
        <v>87</v>
      </c>
      <c r="C83" s="83" t="s">
        <v>82</v>
      </c>
      <c r="D83" s="84"/>
      <c r="E83" s="85" t="s">
        <v>65</v>
      </c>
      <c r="F83" s="86" t="s">
        <v>79</v>
      </c>
      <c r="G83" s="12">
        <v>17.45</v>
      </c>
      <c r="H83" s="12">
        <v>11.62</v>
      </c>
      <c r="I83" s="12">
        <v>9.52</v>
      </c>
      <c r="J83" s="12">
        <v>3.53</v>
      </c>
      <c r="K83" s="12">
        <v>2.52</v>
      </c>
      <c r="L83" s="12">
        <v>2.09</v>
      </c>
      <c r="M83" s="12">
        <v>2.93</v>
      </c>
      <c r="N83" s="12">
        <v>3.69</v>
      </c>
      <c r="O83" s="12">
        <v>9.18</v>
      </c>
      <c r="P83" s="3">
        <f t="shared" si="7"/>
        <v>62.53</v>
      </c>
      <c r="Q83" s="4">
        <f t="shared" si="8"/>
        <v>38.590000000000003</v>
      </c>
      <c r="T83">
        <v>4</v>
      </c>
      <c r="X83" s="35" t="s">
        <v>32</v>
      </c>
      <c r="Y83">
        <v>10</v>
      </c>
      <c r="Z83">
        <f>Y83</f>
        <v>10</v>
      </c>
    </row>
    <row r="84" spans="1:26" ht="15" customHeight="1" x14ac:dyDescent="0.25">
      <c r="A84" s="80">
        <v>24</v>
      </c>
      <c r="B84" s="81" t="s">
        <v>87</v>
      </c>
      <c r="C84" s="83" t="s">
        <v>83</v>
      </c>
      <c r="D84" s="84"/>
      <c r="E84" s="85" t="s">
        <v>65</v>
      </c>
      <c r="F84" s="86" t="s">
        <v>79</v>
      </c>
      <c r="G84" s="12">
        <v>3.79</v>
      </c>
      <c r="H84" s="12">
        <v>4.3099999999999996</v>
      </c>
      <c r="I84" s="12">
        <v>4.01</v>
      </c>
      <c r="J84" s="12">
        <v>3.62</v>
      </c>
      <c r="K84" s="12">
        <v>3.13</v>
      </c>
      <c r="L84" s="12">
        <v>5.52</v>
      </c>
      <c r="M84" s="12">
        <v>12.56</v>
      </c>
      <c r="N84" s="12">
        <v>12.47</v>
      </c>
      <c r="O84" s="12">
        <v>11.9</v>
      </c>
      <c r="P84" s="3">
        <f t="shared" si="7"/>
        <v>61.309999999999995</v>
      </c>
      <c r="Q84" s="4">
        <f t="shared" si="8"/>
        <v>36.93</v>
      </c>
      <c r="T84">
        <v>3</v>
      </c>
      <c r="X84" s="71" t="s">
        <v>82</v>
      </c>
      <c r="Y84">
        <v>9</v>
      </c>
      <c r="Z84">
        <f t="shared" ref="Z84:Z88" si="11">Y84</f>
        <v>9</v>
      </c>
    </row>
    <row r="85" spans="1:26" ht="15" customHeight="1" x14ac:dyDescent="0.25">
      <c r="A85" s="80">
        <v>25</v>
      </c>
      <c r="B85" s="81" t="s">
        <v>87</v>
      </c>
      <c r="C85" s="83" t="s">
        <v>85</v>
      </c>
      <c r="D85" s="87"/>
      <c r="E85" s="85" t="s">
        <v>65</v>
      </c>
      <c r="F85" s="86" t="s">
        <v>79</v>
      </c>
      <c r="G85" s="12">
        <v>4.08</v>
      </c>
      <c r="H85" s="12">
        <v>5.61</v>
      </c>
      <c r="I85" s="12">
        <v>6.72</v>
      </c>
      <c r="J85" s="12">
        <v>5.58</v>
      </c>
      <c r="K85" s="12">
        <v>6.38</v>
      </c>
      <c r="L85" s="12">
        <v>4.9000000000000004</v>
      </c>
      <c r="M85" s="12">
        <v>9.8000000000000007</v>
      </c>
      <c r="N85" s="12">
        <v>11.21</v>
      </c>
      <c r="O85" s="12">
        <v>13.56</v>
      </c>
      <c r="P85" s="3">
        <f t="shared" si="7"/>
        <v>67.84</v>
      </c>
      <c r="Q85" s="4">
        <f t="shared" si="8"/>
        <v>34.570000000000007</v>
      </c>
      <c r="T85">
        <v>2</v>
      </c>
      <c r="X85" s="36" t="s">
        <v>25</v>
      </c>
      <c r="Y85">
        <v>8</v>
      </c>
      <c r="Z85">
        <f t="shared" si="11"/>
        <v>8</v>
      </c>
    </row>
    <row r="86" spans="1:26" ht="15" customHeight="1" x14ac:dyDescent="0.25">
      <c r="A86" s="80">
        <v>26</v>
      </c>
      <c r="B86" s="82" t="s">
        <v>87</v>
      </c>
      <c r="C86" s="83" t="s">
        <v>86</v>
      </c>
      <c r="D86" s="84"/>
      <c r="E86" s="85" t="s">
        <v>65</v>
      </c>
      <c r="F86" s="86" t="s">
        <v>79</v>
      </c>
      <c r="G86" s="12">
        <v>4.24</v>
      </c>
      <c r="H86" s="12">
        <v>5.0999999999999996</v>
      </c>
      <c r="I86" s="12">
        <v>3.64</v>
      </c>
      <c r="J86" s="12">
        <v>3.89</v>
      </c>
      <c r="K86" s="12">
        <v>4.28</v>
      </c>
      <c r="L86" s="12">
        <v>1.82</v>
      </c>
      <c r="M86" s="12">
        <v>3.67</v>
      </c>
      <c r="N86" s="12">
        <v>2.89</v>
      </c>
      <c r="O86" s="12">
        <v>3.68</v>
      </c>
      <c r="P86" s="3">
        <f t="shared" si="7"/>
        <v>33.21</v>
      </c>
      <c r="Q86" s="4">
        <f t="shared" si="8"/>
        <v>13.62</v>
      </c>
      <c r="T86">
        <v>1</v>
      </c>
      <c r="X86" s="71" t="s">
        <v>83</v>
      </c>
      <c r="Y86">
        <v>7</v>
      </c>
      <c r="Z86">
        <f t="shared" si="11"/>
        <v>7</v>
      </c>
    </row>
    <row r="87" spans="1:26" ht="15" customHeight="1" x14ac:dyDescent="0.25">
      <c r="X87" s="35" t="s">
        <v>29</v>
      </c>
      <c r="Y87">
        <v>6</v>
      </c>
      <c r="Z87">
        <f t="shared" si="11"/>
        <v>6</v>
      </c>
    </row>
    <row r="88" spans="1:26" ht="15" customHeight="1" x14ac:dyDescent="0.25">
      <c r="X88" s="71" t="s">
        <v>85</v>
      </c>
      <c r="Y88">
        <v>4</v>
      </c>
      <c r="Z88">
        <f t="shared" si="11"/>
        <v>4</v>
      </c>
    </row>
    <row r="89" spans="1:26" ht="15" customHeight="1" x14ac:dyDescent="0.25">
      <c r="A89" s="54"/>
      <c r="B89" s="53" t="s">
        <v>0</v>
      </c>
      <c r="C89" s="9" t="s">
        <v>1</v>
      </c>
      <c r="D89" s="11" t="s">
        <v>18</v>
      </c>
      <c r="E89" s="11" t="s">
        <v>21</v>
      </c>
      <c r="F89" s="9" t="s">
        <v>2</v>
      </c>
      <c r="G89" s="8" t="s">
        <v>3</v>
      </c>
      <c r="H89" s="2" t="s">
        <v>4</v>
      </c>
      <c r="I89" s="2" t="s">
        <v>5</v>
      </c>
      <c r="J89" s="2" t="s">
        <v>6</v>
      </c>
      <c r="K89" s="2" t="s">
        <v>7</v>
      </c>
      <c r="L89" s="2" t="s">
        <v>8</v>
      </c>
      <c r="M89" s="2" t="s">
        <v>9</v>
      </c>
      <c r="N89" s="2" t="s">
        <v>16</v>
      </c>
      <c r="X89" s="36" t="s">
        <v>42</v>
      </c>
      <c r="Y89">
        <v>4</v>
      </c>
      <c r="Z89">
        <f>Y89+Q92+Q101</f>
        <v>10</v>
      </c>
    </row>
    <row r="90" spans="1:26" ht="15" customHeight="1" x14ac:dyDescent="0.25">
      <c r="A90" s="59">
        <v>1</v>
      </c>
      <c r="B90" s="13" t="s">
        <v>15</v>
      </c>
      <c r="C90" s="30" t="s">
        <v>33</v>
      </c>
      <c r="D90" s="34" t="s">
        <v>34</v>
      </c>
      <c r="E90" s="31" t="s">
        <v>22</v>
      </c>
      <c r="F90" s="32" t="s">
        <v>35</v>
      </c>
      <c r="G90" s="12">
        <v>4.22</v>
      </c>
      <c r="H90" s="12">
        <v>9.3699999999999992</v>
      </c>
      <c r="I90" s="12">
        <v>11.37</v>
      </c>
      <c r="J90" s="12">
        <v>11.75</v>
      </c>
      <c r="K90" s="12"/>
      <c r="L90" s="12"/>
      <c r="M90" s="3">
        <f>SUM(G90:L90)</f>
        <v>36.71</v>
      </c>
      <c r="N90" s="4">
        <f>LARGE(G90:L90,1)+LARGE(G90:L90,2)</f>
        <v>23.119999999999997</v>
      </c>
      <c r="O90" s="88">
        <v>0.96250000000000002</v>
      </c>
      <c r="Q90">
        <v>5</v>
      </c>
      <c r="X90" s="71" t="s">
        <v>86</v>
      </c>
      <c r="Y90">
        <v>2</v>
      </c>
      <c r="Z90">
        <f>Y90</f>
        <v>2</v>
      </c>
    </row>
    <row r="91" spans="1:26" ht="15" customHeight="1" x14ac:dyDescent="0.25">
      <c r="A91" s="60">
        <v>2</v>
      </c>
      <c r="B91" s="13" t="s">
        <v>15</v>
      </c>
      <c r="C91" s="30" t="s">
        <v>36</v>
      </c>
      <c r="D91" s="34" t="s">
        <v>37</v>
      </c>
      <c r="E91" s="31" t="s">
        <v>22</v>
      </c>
      <c r="F91" s="32" t="s">
        <v>38</v>
      </c>
      <c r="G91" s="12">
        <v>8.6199999999999992</v>
      </c>
      <c r="H91" s="12">
        <v>4.93</v>
      </c>
      <c r="I91" s="12">
        <v>8.3800000000000008</v>
      </c>
      <c r="J91" s="12">
        <v>9.7799999999999994</v>
      </c>
      <c r="K91" s="12">
        <v>11.27</v>
      </c>
      <c r="L91" s="12"/>
      <c r="M91" s="3">
        <f>SUM(G91:L91)</f>
        <v>42.980000000000004</v>
      </c>
      <c r="N91" s="4">
        <f>LARGE(G91:L91,1)+LARGE(G91:L91,2)</f>
        <v>21.049999999999997</v>
      </c>
      <c r="O91" s="88">
        <v>0.87916666666666676</v>
      </c>
      <c r="Q91">
        <v>4</v>
      </c>
      <c r="X91" s="36" t="s">
        <v>45</v>
      </c>
      <c r="Y91">
        <v>1</v>
      </c>
      <c r="Z91">
        <f>Y91</f>
        <v>1</v>
      </c>
    </row>
    <row r="92" spans="1:26" ht="15" customHeight="1" x14ac:dyDescent="0.25">
      <c r="A92" s="60">
        <v>3</v>
      </c>
      <c r="B92" s="13" t="s">
        <v>15</v>
      </c>
      <c r="C92" s="21" t="s">
        <v>42</v>
      </c>
      <c r="D92" s="22" t="s">
        <v>37</v>
      </c>
      <c r="E92" s="23" t="s">
        <v>22</v>
      </c>
      <c r="F92" s="24" t="s">
        <v>43</v>
      </c>
      <c r="G92" s="12">
        <v>9.4499999999999993</v>
      </c>
      <c r="H92" s="12">
        <v>9.73</v>
      </c>
      <c r="I92" s="12"/>
      <c r="J92" s="12"/>
      <c r="K92" s="12"/>
      <c r="L92" s="12"/>
      <c r="M92" s="3">
        <f>SUM(G92:L92)</f>
        <v>19.18</v>
      </c>
      <c r="N92" s="4">
        <f>LARGE(G92:L92,1)+LARGE(G92:L92,2)</f>
        <v>19.18</v>
      </c>
      <c r="O92" s="88">
        <v>0.79999999999999993</v>
      </c>
      <c r="Q92">
        <v>3</v>
      </c>
    </row>
    <row r="93" spans="1:26" ht="15" customHeight="1" x14ac:dyDescent="0.25">
      <c r="A93" s="60">
        <v>4</v>
      </c>
      <c r="B93" s="13" t="s">
        <v>15</v>
      </c>
      <c r="C93" s="30" t="s">
        <v>39</v>
      </c>
      <c r="D93" s="34" t="s">
        <v>37</v>
      </c>
      <c r="E93" s="31" t="s">
        <v>22</v>
      </c>
      <c r="F93" s="32" t="s">
        <v>38</v>
      </c>
      <c r="G93" s="12">
        <v>6.35</v>
      </c>
      <c r="H93" s="12">
        <v>7.08</v>
      </c>
      <c r="I93" s="12">
        <v>8.68</v>
      </c>
      <c r="J93" s="12">
        <v>1.32</v>
      </c>
      <c r="K93" s="12"/>
      <c r="L93" s="12"/>
      <c r="M93" s="3">
        <f>SUM(G93:L93)</f>
        <v>23.43</v>
      </c>
      <c r="N93" s="4">
        <f>LARGE(G93:L93,1)+LARGE(G93:L93,2)</f>
        <v>15.76</v>
      </c>
      <c r="O93" s="88">
        <v>0.65833333333333333</v>
      </c>
      <c r="Q93">
        <v>2</v>
      </c>
    </row>
    <row r="94" spans="1:26" ht="15" customHeight="1" x14ac:dyDescent="0.25">
      <c r="A94" s="60">
        <v>5</v>
      </c>
      <c r="B94" s="13" t="s">
        <v>15</v>
      </c>
      <c r="C94" s="30" t="s">
        <v>44</v>
      </c>
      <c r="D94" s="34" t="s">
        <v>37</v>
      </c>
      <c r="E94" s="31" t="s">
        <v>22</v>
      </c>
      <c r="F94" s="24" t="s">
        <v>43</v>
      </c>
      <c r="G94" s="12">
        <v>8.75</v>
      </c>
      <c r="H94" s="12">
        <v>0</v>
      </c>
      <c r="I94" s="12"/>
      <c r="J94" s="12"/>
      <c r="K94" s="12"/>
      <c r="L94" s="12"/>
      <c r="M94" s="3">
        <f>SUM(G94:L94)</f>
        <v>8.75</v>
      </c>
      <c r="N94" s="4">
        <f>LARGE(G94:L94,1)+LARGE(G94:L94,2)</f>
        <v>8.75</v>
      </c>
      <c r="O94" s="88">
        <v>0.3666666666666667</v>
      </c>
      <c r="Q94">
        <v>1</v>
      </c>
    </row>
    <row r="95" spans="1:26" ht="15" customHeight="1" x14ac:dyDescent="0.25"/>
    <row r="96" spans="1:26" ht="15" customHeight="1" x14ac:dyDescent="0.25"/>
    <row r="97" spans="1:17" ht="15" customHeight="1" x14ac:dyDescent="0.25">
      <c r="A97" s="54"/>
      <c r="B97" s="53" t="s">
        <v>0</v>
      </c>
      <c r="C97" s="9" t="s">
        <v>1</v>
      </c>
      <c r="D97" s="11" t="s">
        <v>18</v>
      </c>
      <c r="E97" s="11" t="s">
        <v>21</v>
      </c>
      <c r="F97" s="9" t="s">
        <v>2</v>
      </c>
      <c r="G97" s="8" t="s">
        <v>3</v>
      </c>
      <c r="H97" s="2" t="s">
        <v>4</v>
      </c>
      <c r="I97" s="2" t="s">
        <v>5</v>
      </c>
      <c r="J97" s="2" t="s">
        <v>6</v>
      </c>
      <c r="K97" s="2" t="s">
        <v>7</v>
      </c>
      <c r="L97" s="2" t="s">
        <v>8</v>
      </c>
      <c r="M97" s="2" t="s">
        <v>9</v>
      </c>
      <c r="N97" s="2" t="s">
        <v>16</v>
      </c>
    </row>
    <row r="98" spans="1:17" ht="15" customHeight="1" x14ac:dyDescent="0.25">
      <c r="A98" s="59">
        <v>1</v>
      </c>
      <c r="B98" s="13" t="s">
        <v>14</v>
      </c>
      <c r="C98" s="30" t="s">
        <v>33</v>
      </c>
      <c r="D98" s="34" t="s">
        <v>34</v>
      </c>
      <c r="E98" s="31" t="s">
        <v>22</v>
      </c>
      <c r="F98" s="32" t="s">
        <v>35</v>
      </c>
      <c r="G98" s="12">
        <v>14.33</v>
      </c>
      <c r="H98" s="12">
        <v>0.77</v>
      </c>
      <c r="I98" s="12">
        <v>2.17</v>
      </c>
      <c r="J98" s="12">
        <v>15.23</v>
      </c>
      <c r="K98" s="12"/>
      <c r="L98" s="12"/>
      <c r="M98" s="3">
        <f t="shared" ref="M98:M103" si="12">SUM(G98:L98)</f>
        <v>32.5</v>
      </c>
      <c r="N98" s="4">
        <f t="shared" ref="N98:N103" si="13">LARGE(G98:L98,1)+LARGE(G98:L98,2)</f>
        <v>29.560000000000002</v>
      </c>
      <c r="O98" s="105">
        <v>1.2333333333333334</v>
      </c>
      <c r="Q98">
        <v>6</v>
      </c>
    </row>
    <row r="99" spans="1:17" ht="15" customHeight="1" x14ac:dyDescent="0.25">
      <c r="A99" s="60">
        <v>2</v>
      </c>
      <c r="B99" s="100" t="s">
        <v>14</v>
      </c>
      <c r="C99" s="96" t="s">
        <v>26</v>
      </c>
      <c r="D99" s="99" t="s">
        <v>27</v>
      </c>
      <c r="E99" s="99" t="s">
        <v>22</v>
      </c>
      <c r="F99" s="96" t="s">
        <v>28</v>
      </c>
      <c r="G99" s="103">
        <v>14.05</v>
      </c>
      <c r="H99" s="103">
        <v>14.28</v>
      </c>
      <c r="I99" s="103">
        <v>15.08</v>
      </c>
      <c r="J99" s="103">
        <v>14.38</v>
      </c>
      <c r="K99" s="103"/>
      <c r="L99" s="103"/>
      <c r="M99" s="3">
        <f t="shared" si="12"/>
        <v>57.79</v>
      </c>
      <c r="N99" s="4">
        <f t="shared" si="13"/>
        <v>29.46</v>
      </c>
      <c r="O99" s="105">
        <v>1.0625</v>
      </c>
      <c r="Q99">
        <v>5</v>
      </c>
    </row>
    <row r="100" spans="1:17" ht="15" customHeight="1" x14ac:dyDescent="0.25">
      <c r="A100" s="59">
        <v>3</v>
      </c>
      <c r="B100" s="13" t="s">
        <v>14</v>
      </c>
      <c r="C100" s="30" t="s">
        <v>36</v>
      </c>
      <c r="D100" s="34" t="s">
        <v>37</v>
      </c>
      <c r="E100" s="31" t="s">
        <v>22</v>
      </c>
      <c r="F100" s="32" t="s">
        <v>38</v>
      </c>
      <c r="G100" s="12">
        <v>14.02</v>
      </c>
      <c r="H100" s="12">
        <v>13.25</v>
      </c>
      <c r="I100" s="12"/>
      <c r="J100" s="12"/>
      <c r="K100" s="12"/>
      <c r="L100" s="12"/>
      <c r="M100" s="3">
        <f t="shared" si="12"/>
        <v>27.27</v>
      </c>
      <c r="N100" s="4">
        <f t="shared" si="13"/>
        <v>27.27</v>
      </c>
      <c r="O100" s="105">
        <v>1.1375</v>
      </c>
      <c r="Q100">
        <v>4</v>
      </c>
    </row>
    <row r="101" spans="1:17" ht="15" customHeight="1" x14ac:dyDescent="0.25">
      <c r="A101" s="60">
        <v>4</v>
      </c>
      <c r="B101" s="13" t="s">
        <v>14</v>
      </c>
      <c r="C101" s="21" t="s">
        <v>42</v>
      </c>
      <c r="D101" s="22" t="s">
        <v>37</v>
      </c>
      <c r="E101" s="23" t="s">
        <v>22</v>
      </c>
      <c r="F101" s="24" t="s">
        <v>43</v>
      </c>
      <c r="G101" s="12">
        <v>12.8</v>
      </c>
      <c r="H101" s="12">
        <v>6.8</v>
      </c>
      <c r="I101" s="12">
        <v>11.75</v>
      </c>
      <c r="J101" s="12"/>
      <c r="K101" s="12"/>
      <c r="L101" s="12"/>
      <c r="M101" s="3">
        <f t="shared" si="12"/>
        <v>31.35</v>
      </c>
      <c r="N101" s="4">
        <f t="shared" si="13"/>
        <v>24.55</v>
      </c>
      <c r="O101" s="106">
        <v>0.81666666666666676</v>
      </c>
      <c r="Q101">
        <v>3</v>
      </c>
    </row>
    <row r="102" spans="1:17" ht="15" customHeight="1" x14ac:dyDescent="0.25">
      <c r="A102" s="59">
        <v>5</v>
      </c>
      <c r="B102" s="89" t="s">
        <v>14</v>
      </c>
      <c r="C102" s="90" t="s">
        <v>40</v>
      </c>
      <c r="D102" s="91" t="s">
        <v>37</v>
      </c>
      <c r="E102" s="92" t="s">
        <v>22</v>
      </c>
      <c r="F102" s="102" t="s">
        <v>41</v>
      </c>
      <c r="G102" s="93">
        <v>3.18</v>
      </c>
      <c r="H102" s="93">
        <v>7</v>
      </c>
      <c r="I102" s="93">
        <v>12.42</v>
      </c>
      <c r="J102" s="93">
        <v>7.01</v>
      </c>
      <c r="K102" s="93"/>
      <c r="L102" s="93"/>
      <c r="M102" s="94">
        <f t="shared" si="12"/>
        <v>29.61</v>
      </c>
      <c r="N102" s="95">
        <f t="shared" si="13"/>
        <v>19.43</v>
      </c>
      <c r="O102" s="107">
        <v>0.80833333333333324</v>
      </c>
      <c r="Q102">
        <v>2</v>
      </c>
    </row>
    <row r="103" spans="1:17" ht="15" customHeight="1" x14ac:dyDescent="0.25">
      <c r="A103" s="60">
        <v>6</v>
      </c>
      <c r="B103" s="101" t="s">
        <v>14</v>
      </c>
      <c r="C103" s="30" t="s">
        <v>44</v>
      </c>
      <c r="D103" s="34" t="s">
        <v>37</v>
      </c>
      <c r="E103" s="31" t="s">
        <v>22</v>
      </c>
      <c r="F103" s="24" t="s">
        <v>43</v>
      </c>
      <c r="G103" s="104">
        <v>7.23</v>
      </c>
      <c r="H103" s="104">
        <v>11.28</v>
      </c>
      <c r="I103" s="104">
        <v>3.72</v>
      </c>
      <c r="J103" s="104"/>
      <c r="K103" s="104"/>
      <c r="L103" s="104"/>
      <c r="M103" s="97">
        <f t="shared" si="12"/>
        <v>22.229999999999997</v>
      </c>
      <c r="N103" s="98">
        <f t="shared" si="13"/>
        <v>18.509999999999998</v>
      </c>
      <c r="O103" s="107">
        <v>0.77083333333333337</v>
      </c>
      <c r="Q103">
        <v>1</v>
      </c>
    </row>
    <row r="104" spans="1:17" ht="15" customHeight="1" x14ac:dyDescent="0.25"/>
    <row r="105" spans="1:17" ht="15" customHeight="1" x14ac:dyDescent="0.25"/>
    <row r="106" spans="1:17" ht="15" customHeight="1" x14ac:dyDescent="0.25"/>
    <row r="107" spans="1:17" ht="15" customHeight="1" x14ac:dyDescent="0.25">
      <c r="C107" s="71" t="s">
        <v>57</v>
      </c>
      <c r="D107">
        <v>71</v>
      </c>
    </row>
    <row r="108" spans="1:17" ht="15" customHeight="1" x14ac:dyDescent="0.25">
      <c r="C108" s="71" t="s">
        <v>61</v>
      </c>
      <c r="D108">
        <v>67</v>
      </c>
    </row>
    <row r="109" spans="1:17" ht="15" customHeight="1" x14ac:dyDescent="0.25">
      <c r="C109" s="71" t="s">
        <v>66</v>
      </c>
      <c r="D109">
        <v>49</v>
      </c>
    </row>
    <row r="110" spans="1:17" ht="15" customHeight="1" x14ac:dyDescent="0.25">
      <c r="C110" s="35" t="s">
        <v>33</v>
      </c>
      <c r="D110">
        <v>47</v>
      </c>
    </row>
    <row r="111" spans="1:17" ht="15" customHeight="1" x14ac:dyDescent="0.25">
      <c r="C111" s="71" t="s">
        <v>64</v>
      </c>
      <c r="D111">
        <v>46</v>
      </c>
    </row>
    <row r="112" spans="1:17" ht="15" customHeight="1" x14ac:dyDescent="0.25">
      <c r="C112" s="71" t="s">
        <v>59</v>
      </c>
      <c r="D112">
        <v>42</v>
      </c>
    </row>
    <row r="113" spans="3:4" ht="15" customHeight="1" x14ac:dyDescent="0.25">
      <c r="C113" s="71" t="s">
        <v>17</v>
      </c>
      <c r="D113">
        <v>40</v>
      </c>
    </row>
    <row r="114" spans="3:4" ht="15" customHeight="1" x14ac:dyDescent="0.25">
      <c r="C114" s="71" t="s">
        <v>69</v>
      </c>
      <c r="D114">
        <v>40</v>
      </c>
    </row>
    <row r="115" spans="3:4" ht="15" customHeight="1" x14ac:dyDescent="0.25">
      <c r="C115" s="71" t="s">
        <v>68</v>
      </c>
      <c r="D115">
        <v>39</v>
      </c>
    </row>
    <row r="116" spans="3:4" ht="15" customHeight="1" x14ac:dyDescent="0.25">
      <c r="C116" s="71" t="s">
        <v>62</v>
      </c>
      <c r="D116">
        <v>37</v>
      </c>
    </row>
    <row r="117" spans="3:4" ht="15" customHeight="1" x14ac:dyDescent="0.25">
      <c r="C117" s="71" t="s">
        <v>67</v>
      </c>
      <c r="D117">
        <v>34</v>
      </c>
    </row>
    <row r="118" spans="3:4" ht="15" customHeight="1" x14ac:dyDescent="0.25">
      <c r="C118" s="71" t="s">
        <v>23</v>
      </c>
      <c r="D118">
        <v>29</v>
      </c>
    </row>
    <row r="119" spans="3:4" ht="15" customHeight="1" x14ac:dyDescent="0.25">
      <c r="C119" s="71" t="s">
        <v>77</v>
      </c>
      <c r="D119">
        <v>27</v>
      </c>
    </row>
    <row r="120" spans="3:4" ht="15" customHeight="1" x14ac:dyDescent="0.25">
      <c r="C120" s="71" t="s">
        <v>58</v>
      </c>
      <c r="D120">
        <v>26</v>
      </c>
    </row>
    <row r="121" spans="3:4" ht="15" customHeight="1" x14ac:dyDescent="0.25">
      <c r="C121" s="71" t="s">
        <v>70</v>
      </c>
      <c r="D121">
        <v>25</v>
      </c>
    </row>
    <row r="122" spans="3:4" ht="15" customHeight="1" x14ac:dyDescent="0.25">
      <c r="C122" s="71" t="s">
        <v>60</v>
      </c>
      <c r="D122">
        <v>24</v>
      </c>
    </row>
    <row r="123" spans="3:4" ht="15" customHeight="1" x14ac:dyDescent="0.25">
      <c r="C123" s="71" t="s">
        <v>72</v>
      </c>
      <c r="D123">
        <v>24</v>
      </c>
    </row>
    <row r="124" spans="3:4" ht="15" customHeight="1" x14ac:dyDescent="0.25">
      <c r="C124" s="71" t="s">
        <v>71</v>
      </c>
      <c r="D124">
        <v>23</v>
      </c>
    </row>
    <row r="125" spans="3:4" ht="15" customHeight="1" x14ac:dyDescent="0.25">
      <c r="C125" s="71" t="s">
        <v>76</v>
      </c>
      <c r="D125">
        <v>22</v>
      </c>
    </row>
    <row r="126" spans="3:4" ht="15" customHeight="1" x14ac:dyDescent="0.25">
      <c r="C126" s="71" t="s">
        <v>74</v>
      </c>
      <c r="D126">
        <v>19</v>
      </c>
    </row>
    <row r="127" spans="3:4" ht="19.2" x14ac:dyDescent="0.25">
      <c r="C127" s="71" t="s">
        <v>75</v>
      </c>
      <c r="D127">
        <v>19</v>
      </c>
    </row>
    <row r="128" spans="3:4" ht="19.2" x14ac:dyDescent="0.25">
      <c r="C128" s="71" t="s">
        <v>80</v>
      </c>
      <c r="D128">
        <v>18</v>
      </c>
    </row>
    <row r="129" spans="3:4" ht="19.2" x14ac:dyDescent="0.25">
      <c r="C129" s="71" t="s">
        <v>84</v>
      </c>
      <c r="D129">
        <v>16</v>
      </c>
    </row>
    <row r="130" spans="3:4" ht="15" x14ac:dyDescent="0.25">
      <c r="C130" s="35" t="s">
        <v>26</v>
      </c>
      <c r="D130">
        <v>16</v>
      </c>
    </row>
    <row r="131" spans="3:4" ht="19.2" x14ac:dyDescent="0.25">
      <c r="C131" s="71" t="s">
        <v>78</v>
      </c>
      <c r="D131">
        <v>13</v>
      </c>
    </row>
    <row r="132" spans="3:4" ht="19.2" x14ac:dyDescent="0.25">
      <c r="C132" s="71" t="s">
        <v>81</v>
      </c>
      <c r="D132">
        <v>12</v>
      </c>
    </row>
    <row r="133" spans="3:4" ht="15" x14ac:dyDescent="0.25">
      <c r="C133" s="35" t="s">
        <v>32</v>
      </c>
      <c r="D133">
        <v>10</v>
      </c>
    </row>
    <row r="134" spans="3:4" ht="15" x14ac:dyDescent="0.25">
      <c r="C134" s="36" t="s">
        <v>42</v>
      </c>
      <c r="D134">
        <v>10</v>
      </c>
    </row>
    <row r="135" spans="3:4" ht="19.2" x14ac:dyDescent="0.25">
      <c r="C135" s="71" t="s">
        <v>82</v>
      </c>
      <c r="D135">
        <v>9</v>
      </c>
    </row>
    <row r="136" spans="3:4" ht="15" x14ac:dyDescent="0.25">
      <c r="C136" s="36" t="s">
        <v>25</v>
      </c>
      <c r="D136">
        <v>8</v>
      </c>
    </row>
    <row r="137" spans="3:4" ht="19.2" x14ac:dyDescent="0.25">
      <c r="C137" s="71" t="s">
        <v>83</v>
      </c>
      <c r="D137">
        <v>7</v>
      </c>
    </row>
    <row r="138" spans="3:4" ht="15" x14ac:dyDescent="0.25">
      <c r="C138" s="35" t="s">
        <v>29</v>
      </c>
      <c r="D138">
        <v>6</v>
      </c>
    </row>
    <row r="139" spans="3:4" ht="19.2" x14ac:dyDescent="0.25">
      <c r="C139" s="71" t="s">
        <v>85</v>
      </c>
      <c r="D139">
        <v>4</v>
      </c>
    </row>
    <row r="140" spans="3:4" ht="19.2" x14ac:dyDescent="0.25">
      <c r="C140" s="71" t="s">
        <v>86</v>
      </c>
      <c r="D140">
        <v>2</v>
      </c>
    </row>
    <row r="141" spans="3:4" ht="15.6" x14ac:dyDescent="0.25">
      <c r="C141" s="36" t="s">
        <v>45</v>
      </c>
      <c r="D141">
        <v>1</v>
      </c>
    </row>
  </sheetData>
  <sortState xmlns:xlrd2="http://schemas.microsoft.com/office/spreadsheetml/2017/richdata2" ref="C107:D141">
    <sortCondition descending="1" ref="D107:D141"/>
  </sortState>
  <conditionalFormatting sqref="G5:L10">
    <cfRule type="cellIs" dxfId="6" priority="7" operator="equal">
      <formula>0</formula>
    </cfRule>
  </conditionalFormatting>
  <conditionalFormatting sqref="G14:L24">
    <cfRule type="cellIs" dxfId="5" priority="6" operator="equal">
      <formula>0</formula>
    </cfRule>
  </conditionalFormatting>
  <conditionalFormatting sqref="G25:L26">
    <cfRule type="cellIs" dxfId="4" priority="5" operator="equal">
      <formula>0</formula>
    </cfRule>
  </conditionalFormatting>
  <conditionalFormatting sqref="G30:O57">
    <cfRule type="cellIs" dxfId="3" priority="4" operator="equal">
      <formula>0</formula>
    </cfRule>
  </conditionalFormatting>
  <conditionalFormatting sqref="G61:O86">
    <cfRule type="cellIs" dxfId="2" priority="3" operator="equal">
      <formula>0</formula>
    </cfRule>
  </conditionalFormatting>
  <conditionalFormatting sqref="G90:L94">
    <cfRule type="cellIs" dxfId="1" priority="2" operator="equal">
      <formula>0</formula>
    </cfRule>
  </conditionalFormatting>
  <conditionalFormatting sqref="G98:L102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9</vt:i4>
      </vt:variant>
      <vt:variant>
        <vt:lpstr>Imenovani rasponi</vt:lpstr>
      </vt:variant>
      <vt:variant>
        <vt:i4>15</vt:i4>
      </vt:variant>
    </vt:vector>
  </HeadingPairs>
  <TitlesOfParts>
    <vt:vector size="24" baseType="lpstr">
      <vt:lpstr>F1R</vt:lpstr>
      <vt:lpstr>F1D</vt:lpstr>
      <vt:lpstr>F1D ekipno</vt:lpstr>
      <vt:lpstr>F1D junior</vt:lpstr>
      <vt:lpstr>F1D drzavno</vt:lpstr>
      <vt:lpstr>F1L</vt:lpstr>
      <vt:lpstr>F1M</vt:lpstr>
      <vt:lpstr>sveukupno drzavno</vt:lpstr>
      <vt:lpstr>sveukupno</vt:lpstr>
      <vt:lpstr>'F1D drzavno'!Excel_BuiltIn_Print_Area</vt:lpstr>
      <vt:lpstr>F1L!Excel_BuiltIn_Print_Area</vt:lpstr>
      <vt:lpstr>F1M!Excel_BuiltIn_Print_Area</vt:lpstr>
      <vt:lpstr>Excel_BuiltIn_Print_Area</vt:lpstr>
      <vt:lpstr>F1D!Ispis_naslova</vt:lpstr>
      <vt:lpstr>'F1D drzavno'!Ispis_naslova</vt:lpstr>
      <vt:lpstr>F1L!Ispis_naslova</vt:lpstr>
      <vt:lpstr>F1M!Ispis_naslova</vt:lpstr>
      <vt:lpstr>F1R!Ispis_naslova</vt:lpstr>
      <vt:lpstr>'F1D drzavno'!Podrucje_ispisa</vt:lpstr>
      <vt:lpstr>'F1D ekipno'!Podrucje_ispisa</vt:lpstr>
      <vt:lpstr>F1L!Podrucje_ispisa</vt:lpstr>
      <vt:lpstr>F1M!Podrucje_ispisa</vt:lpstr>
      <vt:lpstr>sveukupno!Podrucje_ispisa</vt:lpstr>
      <vt:lpstr>'sveukupno drzavno'!Podrucje_ispisa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ZTK OBZ</dc:creator>
  <cp:lastModifiedBy>damir kosir</cp:lastModifiedBy>
  <cp:lastPrinted>2021-06-27T03:39:52Z</cp:lastPrinted>
  <dcterms:created xsi:type="dcterms:W3CDTF">2020-03-10T05:58:59Z</dcterms:created>
  <dcterms:modified xsi:type="dcterms:W3CDTF">2021-06-28T11:46:17Z</dcterms:modified>
</cp:coreProperties>
</file>