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680" windowWidth="19410" windowHeight="8790"/>
  </bookViews>
  <sheets>
    <sheet name="List1" sheetId="1" r:id="rId1"/>
    <sheet name="List2" sheetId="2" r:id="rId2"/>
    <sheet name="List3" sheetId="3" r:id="rId3"/>
  </sheets>
  <calcPr calcId="144525"/>
</workbook>
</file>

<file path=xl/calcChain.xml><?xml version="1.0" encoding="utf-8"?>
<calcChain xmlns="http://schemas.openxmlformats.org/spreadsheetml/2006/main">
  <c r="AA29" i="1" l="1"/>
  <c r="AA28" i="1"/>
  <c r="AA25" i="1"/>
  <c r="AA24" i="1"/>
  <c r="AA23" i="1"/>
  <c r="AA22" i="1"/>
  <c r="AA21" i="1"/>
  <c r="Z29" i="1" l="1"/>
  <c r="Z28" i="1"/>
  <c r="Z25" i="1"/>
  <c r="Z24" i="1"/>
  <c r="Z23" i="1"/>
  <c r="Z22" i="1"/>
  <c r="Z21" i="1"/>
  <c r="Z16" i="1"/>
  <c r="Z18" i="1"/>
  <c r="Z17" i="1"/>
  <c r="Z15" i="1"/>
  <c r="Z9" i="1"/>
  <c r="T29" i="1"/>
  <c r="L28" i="1"/>
  <c r="T25" i="1"/>
  <c r="T23" i="1"/>
  <c r="T22" i="1"/>
  <c r="T21" i="1"/>
  <c r="L24" i="1"/>
  <c r="L21" i="1"/>
  <c r="D23" i="1"/>
  <c r="D22" i="1"/>
  <c r="D21" i="1"/>
  <c r="X10" i="1"/>
  <c r="T16" i="1"/>
  <c r="T13" i="1"/>
  <c r="Z13" i="1" s="1"/>
  <c r="T11" i="1"/>
  <c r="Z11" i="1" s="1"/>
  <c r="T10" i="1"/>
  <c r="T12" i="1"/>
  <c r="T4" i="1"/>
  <c r="P10" i="1"/>
  <c r="AB10" i="1" s="1"/>
  <c r="P8" i="1"/>
  <c r="P6" i="1"/>
  <c r="L10" i="1"/>
  <c r="Z10" i="1" s="1"/>
  <c r="L12" i="1"/>
  <c r="Z12" i="1" s="1"/>
  <c r="L14" i="1"/>
  <c r="Z14" i="1" s="1"/>
  <c r="L8" i="1"/>
  <c r="L4" i="1"/>
  <c r="L6" i="1"/>
  <c r="L7" i="1"/>
  <c r="L5" i="1"/>
  <c r="L9" i="1"/>
  <c r="H18" i="1"/>
  <c r="AB18" i="1" s="1"/>
  <c r="H17" i="1"/>
  <c r="AB17" i="1" s="1"/>
  <c r="H8" i="1"/>
  <c r="AB8" i="1" s="1"/>
  <c r="H6" i="1"/>
  <c r="AB6" i="1" s="1"/>
  <c r="AC6" i="1" s="1"/>
  <c r="D18" i="1"/>
  <c r="D17" i="1"/>
  <c r="D15" i="1"/>
  <c r="D8" i="1"/>
  <c r="Z8" i="1" s="1"/>
  <c r="D4" i="1"/>
  <c r="Z4" i="1" s="1"/>
  <c r="D6" i="1"/>
  <c r="Z6" i="1" s="1"/>
  <c r="D7" i="1"/>
  <c r="Z7" i="1" s="1"/>
  <c r="D5" i="1"/>
  <c r="Z5" i="1" s="1"/>
  <c r="D9" i="1"/>
  <c r="AC8" i="1" l="1"/>
  <c r="AA16" i="1"/>
  <c r="AC17" i="1"/>
  <c r="AC18" i="1"/>
  <c r="AA15" i="1"/>
  <c r="AC10" i="1"/>
  <c r="AA7" i="1"/>
  <c r="AA12" i="1"/>
  <c r="AA18" i="1"/>
  <c r="AA6" i="1"/>
  <c r="AA10" i="1"/>
  <c r="AA17" i="1"/>
  <c r="AA14" i="1"/>
  <c r="AA4" i="1"/>
  <c r="AA11" i="1"/>
  <c r="AA5" i="1"/>
  <c r="AA9" i="1"/>
  <c r="AA8" i="1"/>
  <c r="AA13" i="1"/>
</calcChain>
</file>

<file path=xl/sharedStrings.xml><?xml version="1.0" encoding="utf-8"?>
<sst xmlns="http://schemas.openxmlformats.org/spreadsheetml/2006/main" count="38" uniqueCount="35">
  <si>
    <t>Kup Slavonije i Baranje</t>
  </si>
  <si>
    <t>Damir Rogoz</t>
  </si>
  <si>
    <t>Igor Kušićka</t>
  </si>
  <si>
    <t>Igor Bombek</t>
  </si>
  <si>
    <t>Luka Modrić</t>
  </si>
  <si>
    <t>Robert Leško</t>
  </si>
  <si>
    <t>Maja Hrastovec</t>
  </si>
  <si>
    <t>Krešimir Hrastovec</t>
  </si>
  <si>
    <t>Luka Krušec</t>
  </si>
  <si>
    <t>Andrija Golubić</t>
  </si>
  <si>
    <t>F1A</t>
  </si>
  <si>
    <t>F1B</t>
  </si>
  <si>
    <t>Ante Franić</t>
  </si>
  <si>
    <t>Danko Sokolić</t>
  </si>
  <si>
    <t>Vinko Tomljanović</t>
  </si>
  <si>
    <t>CRO cup</t>
  </si>
  <si>
    <t>Roberto Barić</t>
  </si>
  <si>
    <t>Ivan Vukčević</t>
  </si>
  <si>
    <t>Matteo Pavichievaz</t>
  </si>
  <si>
    <t>Nenad Banjac</t>
  </si>
  <si>
    <t>F1C</t>
  </si>
  <si>
    <t>Darijo Jermol</t>
  </si>
  <si>
    <t>Sisak</t>
  </si>
  <si>
    <t>Željko Brezičević</t>
  </si>
  <si>
    <t>Predrag Silaj</t>
  </si>
  <si>
    <t>Ivica Šarac</t>
  </si>
  <si>
    <t>Boris Markušić</t>
  </si>
  <si>
    <t>Željko Grepl</t>
  </si>
  <si>
    <t>Dodatni bodovi</t>
  </si>
  <si>
    <t>Ukupno za kup</t>
  </si>
  <si>
    <t>Bodovi na tekmi</t>
  </si>
  <si>
    <t>Poredak Juniorski</t>
  </si>
  <si>
    <t>Poredak</t>
  </si>
  <si>
    <t>Juniorski poredak</t>
  </si>
  <si>
    <t>Poredak za 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</si>
</sst>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2" fontId="0" fillId="2" borderId="0" xfId="0" applyNumberFormat="1" applyFill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2" fontId="0" fillId="3" borderId="0" xfId="0" applyNumberFormat="1" applyFill="1"/>
    <xf numFmtId="0" fontId="0" fillId="0" borderId="1" xfId="0" applyBorder="1"/>
    <xf numFmtId="0" fontId="0" fillId="2" borderId="1" xfId="0" applyFill="1" applyBorder="1"/>
    <xf numFmtId="2" fontId="0" fillId="2" borderId="1" xfId="0" applyNumberFormat="1" applyFill="1" applyBorder="1"/>
    <xf numFmtId="1" fontId="0" fillId="2" borderId="1" xfId="0" applyNumberFormat="1" applyFill="1" applyBorder="1"/>
    <xf numFmtId="0" fontId="0" fillId="3" borderId="1" xfId="0" applyFill="1" applyBorder="1"/>
    <xf numFmtId="2" fontId="0" fillId="3" borderId="1" xfId="0" applyNumberFormat="1" applyFill="1" applyBorder="1"/>
    <xf numFmtId="1" fontId="0" fillId="3" borderId="1" xfId="0" applyNumberFormat="1" applyFill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29</xdr:row>
      <xdr:rowOff>104775</xdr:rowOff>
    </xdr:from>
    <xdr:to>
      <xdr:col>1</xdr:col>
      <xdr:colOff>85725</xdr:colOff>
      <xdr:row>37</xdr:row>
      <xdr:rowOff>152400</xdr:rowOff>
    </xdr:to>
    <xdr:cxnSp macro="">
      <xdr:nvCxnSpPr>
        <xdr:cNvPr id="8" name="Ravni poveznik sa strelicom 7"/>
        <xdr:cNvCxnSpPr/>
      </xdr:nvCxnSpPr>
      <xdr:spPr>
        <a:xfrm>
          <a:off x="1304925" y="5629275"/>
          <a:ext cx="9525" cy="1571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171450</xdr:colOff>
      <xdr:row>29</xdr:row>
      <xdr:rowOff>104775</xdr:rowOff>
    </xdr:from>
    <xdr:to>
      <xdr:col>2</xdr:col>
      <xdr:colOff>180975</xdr:colOff>
      <xdr:row>36</xdr:row>
      <xdr:rowOff>180975</xdr:rowOff>
    </xdr:to>
    <xdr:cxnSp macro="">
      <xdr:nvCxnSpPr>
        <xdr:cNvPr id="10" name="Ravni poveznik sa strelicom 9"/>
        <xdr:cNvCxnSpPr/>
      </xdr:nvCxnSpPr>
      <xdr:spPr>
        <a:xfrm>
          <a:off x="1609725" y="5629275"/>
          <a:ext cx="9525" cy="1409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29</xdr:row>
      <xdr:rowOff>123825</xdr:rowOff>
    </xdr:from>
    <xdr:to>
      <xdr:col>3</xdr:col>
      <xdr:colOff>190500</xdr:colOff>
      <xdr:row>35</xdr:row>
      <xdr:rowOff>133350</xdr:rowOff>
    </xdr:to>
    <xdr:cxnSp macro="">
      <xdr:nvCxnSpPr>
        <xdr:cNvPr id="12" name="Ravni poveznik sa strelicom 11"/>
        <xdr:cNvCxnSpPr/>
      </xdr:nvCxnSpPr>
      <xdr:spPr>
        <a:xfrm>
          <a:off x="1962150" y="5648325"/>
          <a:ext cx="0" cy="1152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85725</xdr:colOff>
      <xdr:row>29</xdr:row>
      <xdr:rowOff>142875</xdr:rowOff>
    </xdr:from>
    <xdr:to>
      <xdr:col>4</xdr:col>
      <xdr:colOff>95250</xdr:colOff>
      <xdr:row>34</xdr:row>
      <xdr:rowOff>161925</xdr:rowOff>
    </xdr:to>
    <xdr:cxnSp macro="">
      <xdr:nvCxnSpPr>
        <xdr:cNvPr id="14" name="Ravni poveznik sa strelicom 13"/>
        <xdr:cNvCxnSpPr/>
      </xdr:nvCxnSpPr>
      <xdr:spPr>
        <a:xfrm flipH="1">
          <a:off x="2295525" y="5667375"/>
          <a:ext cx="9525" cy="971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29</xdr:row>
      <xdr:rowOff>123825</xdr:rowOff>
    </xdr:from>
    <xdr:to>
      <xdr:col>5</xdr:col>
      <xdr:colOff>66675</xdr:colOff>
      <xdr:row>33</xdr:row>
      <xdr:rowOff>180975</xdr:rowOff>
    </xdr:to>
    <xdr:cxnSp macro="">
      <xdr:nvCxnSpPr>
        <xdr:cNvPr id="16" name="Ravni poveznik sa strelicom 15"/>
        <xdr:cNvCxnSpPr/>
      </xdr:nvCxnSpPr>
      <xdr:spPr>
        <a:xfrm>
          <a:off x="2476500" y="5648325"/>
          <a:ext cx="0" cy="819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29</xdr:row>
      <xdr:rowOff>104775</xdr:rowOff>
    </xdr:from>
    <xdr:to>
      <xdr:col>6</xdr:col>
      <xdr:colOff>171450</xdr:colOff>
      <xdr:row>32</xdr:row>
      <xdr:rowOff>171450</xdr:rowOff>
    </xdr:to>
    <xdr:cxnSp macro="">
      <xdr:nvCxnSpPr>
        <xdr:cNvPr id="18" name="Ravni poveznik sa strelicom 17"/>
        <xdr:cNvCxnSpPr/>
      </xdr:nvCxnSpPr>
      <xdr:spPr>
        <a:xfrm>
          <a:off x="2714625" y="5629275"/>
          <a:ext cx="0" cy="638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29</xdr:row>
      <xdr:rowOff>123825</xdr:rowOff>
    </xdr:from>
    <xdr:to>
      <xdr:col>7</xdr:col>
      <xdr:colOff>219075</xdr:colOff>
      <xdr:row>31</xdr:row>
      <xdr:rowOff>180975</xdr:rowOff>
    </xdr:to>
    <xdr:cxnSp macro="">
      <xdr:nvCxnSpPr>
        <xdr:cNvPr id="20" name="Ravni poveznik sa strelicom 19"/>
        <xdr:cNvCxnSpPr/>
      </xdr:nvCxnSpPr>
      <xdr:spPr>
        <a:xfrm>
          <a:off x="3095625" y="5648325"/>
          <a:ext cx="0" cy="438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29</xdr:row>
      <xdr:rowOff>76200</xdr:rowOff>
    </xdr:from>
    <xdr:to>
      <xdr:col>8</xdr:col>
      <xdr:colOff>114300</xdr:colOff>
      <xdr:row>31</xdr:row>
      <xdr:rowOff>0</xdr:rowOff>
    </xdr:to>
    <xdr:cxnSp macro="">
      <xdr:nvCxnSpPr>
        <xdr:cNvPr id="22" name="Ravni poveznik sa strelicom 21"/>
        <xdr:cNvCxnSpPr/>
      </xdr:nvCxnSpPr>
      <xdr:spPr>
        <a:xfrm>
          <a:off x="3429000" y="5600700"/>
          <a:ext cx="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104775</xdr:colOff>
      <xdr:row>29</xdr:row>
      <xdr:rowOff>114300</xdr:rowOff>
    </xdr:from>
    <xdr:to>
      <xdr:col>26</xdr:col>
      <xdr:colOff>104775</xdr:colOff>
      <xdr:row>30</xdr:row>
      <xdr:rowOff>161925</xdr:rowOff>
    </xdr:to>
    <xdr:cxnSp macro="">
      <xdr:nvCxnSpPr>
        <xdr:cNvPr id="24" name="Ravni poveznik sa strelicom 23"/>
        <xdr:cNvCxnSpPr/>
      </xdr:nvCxnSpPr>
      <xdr:spPr>
        <a:xfrm>
          <a:off x="8562975" y="5638800"/>
          <a:ext cx="0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95250</xdr:colOff>
      <xdr:row>29</xdr:row>
      <xdr:rowOff>66675</xdr:rowOff>
    </xdr:from>
    <xdr:to>
      <xdr:col>28</xdr:col>
      <xdr:colOff>95250</xdr:colOff>
      <xdr:row>30</xdr:row>
      <xdr:rowOff>0</xdr:rowOff>
    </xdr:to>
    <xdr:cxnSp macro="">
      <xdr:nvCxnSpPr>
        <xdr:cNvPr id="26" name="Ravni poveznik sa strelicom 25"/>
        <xdr:cNvCxnSpPr/>
      </xdr:nvCxnSpPr>
      <xdr:spPr>
        <a:xfrm>
          <a:off x="9191625" y="5591175"/>
          <a:ext cx="0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9"/>
  <sheetViews>
    <sheetView tabSelected="1" workbookViewId="0">
      <selection activeCell="AE25" sqref="AE25"/>
    </sheetView>
  </sheetViews>
  <sheetFormatPr defaultRowHeight="15" x14ac:dyDescent="0.25"/>
  <cols>
    <col min="1" max="1" width="18.42578125" bestFit="1" customWidth="1"/>
    <col min="2" max="2" width="3.140625" style="1" customWidth="1"/>
    <col min="3" max="3" width="5" style="1" bestFit="1" customWidth="1"/>
    <col min="4" max="4" width="6.5703125" style="2" bestFit="1" customWidth="1"/>
    <col min="5" max="5" width="3" style="3" bestFit="1" customWidth="1"/>
    <col min="6" max="6" width="2" style="4" bestFit="1" customWidth="1"/>
    <col min="7" max="7" width="5" style="4" bestFit="1" customWidth="1"/>
    <col min="8" max="8" width="6.5703125" style="4" bestFit="1" customWidth="1"/>
    <col min="9" max="9" width="3" style="5" bestFit="1" customWidth="1"/>
    <col min="10" max="10" width="3.140625" style="1" customWidth="1"/>
    <col min="11" max="11" width="5" style="1" bestFit="1" customWidth="1"/>
    <col min="12" max="12" width="6.5703125" style="1" bestFit="1" customWidth="1"/>
    <col min="13" max="13" width="3" style="3" bestFit="1" customWidth="1"/>
    <col min="14" max="14" width="2" style="4" bestFit="1" customWidth="1"/>
    <col min="15" max="15" width="5" style="4" bestFit="1" customWidth="1"/>
    <col min="16" max="16" width="6.5703125" style="4" bestFit="1" customWidth="1"/>
    <col min="17" max="17" width="3" style="5" bestFit="1" customWidth="1"/>
    <col min="18" max="18" width="3.140625" style="1" customWidth="1"/>
    <col min="19" max="19" width="5" style="1" bestFit="1" customWidth="1"/>
    <col min="20" max="20" width="6.5703125" style="1" bestFit="1" customWidth="1"/>
    <col min="21" max="21" width="3" style="3" bestFit="1" customWidth="1"/>
    <col min="22" max="22" width="2" style="4" bestFit="1" customWidth="1"/>
    <col min="23" max="23" width="4" style="4" bestFit="1" customWidth="1"/>
    <col min="24" max="24" width="6.5703125" style="4" bestFit="1" customWidth="1"/>
    <col min="25" max="25" width="3" style="5" bestFit="1" customWidth="1"/>
    <col min="26" max="26" width="6.5703125" style="2" customWidth="1"/>
    <col min="27" max="27" width="3" style="3" bestFit="1" customWidth="1"/>
    <col min="28" max="28" width="6.5703125" style="6" customWidth="1"/>
    <col min="29" max="29" width="2" style="5" bestFit="1" customWidth="1"/>
  </cols>
  <sheetData>
    <row r="2" spans="1:29" x14ac:dyDescent="0.25">
      <c r="B2" s="1" t="s">
        <v>0</v>
      </c>
      <c r="J2" s="1" t="s">
        <v>15</v>
      </c>
      <c r="R2" s="1" t="s">
        <v>22</v>
      </c>
    </row>
    <row r="3" spans="1:29" x14ac:dyDescent="0.25">
      <c r="A3" t="s">
        <v>10</v>
      </c>
    </row>
    <row r="4" spans="1:29" x14ac:dyDescent="0.25">
      <c r="A4" s="7" t="s">
        <v>5</v>
      </c>
      <c r="B4" s="8">
        <v>5</v>
      </c>
      <c r="C4" s="8">
        <v>952</v>
      </c>
      <c r="D4" s="9">
        <f>SUM(C4/MAX($C$4:$C$18))*100+E4</f>
        <v>87.677966101694921</v>
      </c>
      <c r="E4" s="10">
        <v>7</v>
      </c>
      <c r="F4" s="11"/>
      <c r="G4" s="11"/>
      <c r="H4" s="12"/>
      <c r="I4" s="13"/>
      <c r="J4" s="8">
        <v>6</v>
      </c>
      <c r="K4" s="8">
        <v>651</v>
      </c>
      <c r="L4" s="9">
        <f>SUM(K4/MAX($K$4:$K$18))*100+M4</f>
        <v>67.898550724637687</v>
      </c>
      <c r="M4" s="10">
        <v>5</v>
      </c>
      <c r="N4" s="11"/>
      <c r="O4" s="11"/>
      <c r="P4" s="12"/>
      <c r="Q4" s="13"/>
      <c r="R4" s="8">
        <v>3</v>
      </c>
      <c r="S4" s="8">
        <v>1086</v>
      </c>
      <c r="T4" s="9">
        <f>SUM(S4/MAX($S$4:$S$18))*100+U4</f>
        <v>101.22891566265061</v>
      </c>
      <c r="U4" s="10">
        <v>14</v>
      </c>
      <c r="V4" s="11"/>
      <c r="W4" s="11"/>
      <c r="X4" s="12"/>
      <c r="Y4" s="13"/>
      <c r="Z4" s="9">
        <f>SUM(D4+L4+T4)</f>
        <v>256.80543248898323</v>
      </c>
      <c r="AA4" s="10">
        <f>RANK(Z4,$Z$4:$Z$18)</f>
        <v>1</v>
      </c>
      <c r="AB4" s="12"/>
      <c r="AC4" s="13"/>
    </row>
    <row r="5" spans="1:29" x14ac:dyDescent="0.25">
      <c r="A5" s="7" t="s">
        <v>2</v>
      </c>
      <c r="B5" s="8">
        <v>2</v>
      </c>
      <c r="C5" s="8">
        <v>1178</v>
      </c>
      <c r="D5" s="9">
        <f>SUM(C5/MAX($C$4:$C$18))*100+E5</f>
        <v>118.83050847457628</v>
      </c>
      <c r="E5" s="10">
        <v>19</v>
      </c>
      <c r="F5" s="11"/>
      <c r="G5" s="11"/>
      <c r="H5" s="12"/>
      <c r="I5" s="13"/>
      <c r="J5" s="8">
        <v>3</v>
      </c>
      <c r="K5" s="8">
        <v>972</v>
      </c>
      <c r="L5" s="9">
        <f>SUM(K5/MAX($K$4:$K$18))*100+M5</f>
        <v>107.91304347826087</v>
      </c>
      <c r="M5" s="10">
        <v>14</v>
      </c>
      <c r="N5" s="11"/>
      <c r="O5" s="11"/>
      <c r="P5" s="12"/>
      <c r="Q5" s="13"/>
      <c r="R5" s="8"/>
      <c r="S5" s="8"/>
      <c r="T5" s="9"/>
      <c r="U5" s="10"/>
      <c r="V5" s="11"/>
      <c r="W5" s="11"/>
      <c r="X5" s="12"/>
      <c r="Y5" s="13"/>
      <c r="Z5" s="9">
        <f>SUM(D5+L5+T5)</f>
        <v>226.74355195283715</v>
      </c>
      <c r="AA5" s="10">
        <f>RANK(Z5,$Z$4:$Z$18)</f>
        <v>2</v>
      </c>
      <c r="AB5" s="12"/>
      <c r="AC5" s="13"/>
    </row>
    <row r="6" spans="1:29" x14ac:dyDescent="0.25">
      <c r="A6" s="7" t="s">
        <v>4</v>
      </c>
      <c r="B6" s="8">
        <v>4</v>
      </c>
      <c r="C6" s="8">
        <v>1072</v>
      </c>
      <c r="D6" s="9">
        <f>SUM(C6/MAX($C$4:$C$18))*100+E6</f>
        <v>100.84745762711864</v>
      </c>
      <c r="E6" s="10">
        <v>10</v>
      </c>
      <c r="F6" s="11">
        <v>1</v>
      </c>
      <c r="G6" s="11">
        <v>1072</v>
      </c>
      <c r="H6" s="12">
        <f>SUM(G6/MAX($G$4:$G$18))*100+I6</f>
        <v>125</v>
      </c>
      <c r="I6" s="13">
        <v>25</v>
      </c>
      <c r="J6" s="8">
        <v>1</v>
      </c>
      <c r="K6" s="8">
        <v>1035</v>
      </c>
      <c r="L6" s="9">
        <f>SUM(K6/MAX($K$4:$K$18))*100+M6</f>
        <v>125</v>
      </c>
      <c r="M6" s="10">
        <v>25</v>
      </c>
      <c r="N6" s="11">
        <v>1</v>
      </c>
      <c r="O6" s="11">
        <v>1035</v>
      </c>
      <c r="P6" s="12">
        <f>SUM(O6/MAX($O$4:$O$18))*100+Q6</f>
        <v>125</v>
      </c>
      <c r="Q6" s="13">
        <v>25</v>
      </c>
      <c r="R6" s="8"/>
      <c r="S6" s="8"/>
      <c r="T6" s="9"/>
      <c r="U6" s="10"/>
      <c r="V6" s="11"/>
      <c r="W6" s="11"/>
      <c r="X6" s="12"/>
      <c r="Y6" s="13"/>
      <c r="Z6" s="9">
        <f>SUM(D6+L6+T6)</f>
        <v>225.84745762711864</v>
      </c>
      <c r="AA6" s="10">
        <f>RANK(Z6,$Z$4:$Z$18)</f>
        <v>3</v>
      </c>
      <c r="AB6" s="12">
        <f>SUM(H6+P6+X6)</f>
        <v>250</v>
      </c>
      <c r="AC6" s="13">
        <f>RANK(AB6,$AB$4:$AB$18)</f>
        <v>1</v>
      </c>
    </row>
    <row r="7" spans="1:29" x14ac:dyDescent="0.25">
      <c r="A7" s="7" t="s">
        <v>3</v>
      </c>
      <c r="B7" s="8">
        <v>3</v>
      </c>
      <c r="C7" s="8">
        <v>1155</v>
      </c>
      <c r="D7" s="9">
        <f>SUM(C7/MAX($C$4:$C$18))*100+E7</f>
        <v>111.88135593220339</v>
      </c>
      <c r="E7" s="10">
        <v>14</v>
      </c>
      <c r="F7" s="11"/>
      <c r="G7" s="11"/>
      <c r="H7" s="12"/>
      <c r="I7" s="13"/>
      <c r="J7" s="8">
        <v>4</v>
      </c>
      <c r="K7" s="8">
        <v>834</v>
      </c>
      <c r="L7" s="9">
        <f>SUM(K7/MAX($K$4:$K$18))*100+M7</f>
        <v>90.579710144927546</v>
      </c>
      <c r="M7" s="10">
        <v>10</v>
      </c>
      <c r="N7" s="11"/>
      <c r="O7" s="11"/>
      <c r="P7" s="12"/>
      <c r="Q7" s="13"/>
      <c r="R7" s="8"/>
      <c r="S7" s="8"/>
      <c r="T7" s="9"/>
      <c r="U7" s="10"/>
      <c r="V7" s="11"/>
      <c r="W7" s="11"/>
      <c r="X7" s="12"/>
      <c r="Y7" s="13"/>
      <c r="Z7" s="9">
        <f>SUM(D7+L7+T7)</f>
        <v>202.46106607713094</v>
      </c>
      <c r="AA7" s="10">
        <f>RANK(Z7,$Z$4:$Z$18)</f>
        <v>4</v>
      </c>
      <c r="AB7" s="12"/>
      <c r="AC7" s="13"/>
    </row>
    <row r="8" spans="1:29" x14ac:dyDescent="0.25">
      <c r="A8" s="7" t="s">
        <v>6</v>
      </c>
      <c r="B8" s="8">
        <v>6</v>
      </c>
      <c r="C8" s="8">
        <v>921</v>
      </c>
      <c r="D8" s="9">
        <f>SUM(C8/MAX($C$4:$C$18))*100+E8</f>
        <v>83.050847457627114</v>
      </c>
      <c r="E8" s="10">
        <v>5</v>
      </c>
      <c r="F8" s="11">
        <v>2</v>
      </c>
      <c r="G8" s="11">
        <v>921</v>
      </c>
      <c r="H8" s="12">
        <f>SUM(G8/MAX($G$4:$G$18))*100+I8</f>
        <v>104.91417910447761</v>
      </c>
      <c r="I8" s="13">
        <v>19</v>
      </c>
      <c r="J8" s="8">
        <v>2</v>
      </c>
      <c r="K8" s="8">
        <v>1022</v>
      </c>
      <c r="L8" s="9">
        <f>SUM(K8/MAX($K$4:$K$18))*100+M8</f>
        <v>117.74396135265701</v>
      </c>
      <c r="M8" s="10">
        <v>19</v>
      </c>
      <c r="N8" s="11">
        <v>2</v>
      </c>
      <c r="O8" s="11">
        <v>1022</v>
      </c>
      <c r="P8" s="12">
        <f>SUM(O8/MAX($O$4:$O$18))*100+Q8</f>
        <v>117.74396135265701</v>
      </c>
      <c r="Q8" s="13">
        <v>19</v>
      </c>
      <c r="R8" s="8"/>
      <c r="S8" s="8"/>
      <c r="T8" s="9"/>
      <c r="U8" s="10"/>
      <c r="V8" s="11"/>
      <c r="W8" s="11"/>
      <c r="X8" s="12"/>
      <c r="Y8" s="13"/>
      <c r="Z8" s="9">
        <f>SUM(D8+L8+T8)</f>
        <v>200.79480881028411</v>
      </c>
      <c r="AA8" s="10">
        <f>RANK(Z8,$Z$4:$Z$18)</f>
        <v>5</v>
      </c>
      <c r="AB8" s="12">
        <f>SUM(H8+P8+X8)</f>
        <v>222.65814045713461</v>
      </c>
      <c r="AC8" s="13">
        <f>RANK(AB8,$AB$4:$AB$18)</f>
        <v>2</v>
      </c>
    </row>
    <row r="9" spans="1:29" x14ac:dyDescent="0.25">
      <c r="A9" s="7" t="s">
        <v>1</v>
      </c>
      <c r="B9" s="8">
        <v>1</v>
      </c>
      <c r="C9" s="8">
        <v>1180</v>
      </c>
      <c r="D9" s="9">
        <f>SUM(C9/MAX($C$4:$C$18))*100+E9</f>
        <v>125</v>
      </c>
      <c r="E9" s="10">
        <v>25</v>
      </c>
      <c r="F9" s="11"/>
      <c r="G9" s="11"/>
      <c r="H9" s="12"/>
      <c r="I9" s="13"/>
      <c r="J9" s="8">
        <v>7</v>
      </c>
      <c r="K9" s="8">
        <v>578</v>
      </c>
      <c r="L9" s="9">
        <f>SUM(K9/MAX($K$4:$K$18))*100+M9</f>
        <v>59.845410628019323</v>
      </c>
      <c r="M9" s="10">
        <v>4</v>
      </c>
      <c r="N9" s="11"/>
      <c r="O9" s="11"/>
      <c r="P9" s="12"/>
      <c r="Q9" s="13"/>
      <c r="R9" s="8"/>
      <c r="S9" s="8"/>
      <c r="T9" s="9"/>
      <c r="U9" s="10"/>
      <c r="V9" s="11"/>
      <c r="W9" s="11"/>
      <c r="X9" s="12"/>
      <c r="Y9" s="13"/>
      <c r="Z9" s="9">
        <f>SUM(D9+L9+T9)</f>
        <v>184.84541062801932</v>
      </c>
      <c r="AA9" s="10">
        <f>RANK(Z9,$Z$4:$Z$18)</f>
        <v>6</v>
      </c>
      <c r="AB9" s="12"/>
      <c r="AC9" s="13"/>
    </row>
    <row r="10" spans="1:29" x14ac:dyDescent="0.25">
      <c r="A10" s="7" t="s">
        <v>18</v>
      </c>
      <c r="B10" s="8"/>
      <c r="C10" s="8"/>
      <c r="D10" s="9"/>
      <c r="E10" s="10"/>
      <c r="F10" s="11"/>
      <c r="G10" s="11"/>
      <c r="H10" s="12"/>
      <c r="I10" s="13"/>
      <c r="J10" s="8">
        <v>9</v>
      </c>
      <c r="K10" s="8">
        <v>527</v>
      </c>
      <c r="L10" s="9">
        <f>SUM(K10/MAX($K$4:$K$18))*100+M10</f>
        <v>52.917874396135268</v>
      </c>
      <c r="M10" s="10">
        <v>2</v>
      </c>
      <c r="N10" s="11">
        <v>3</v>
      </c>
      <c r="O10" s="11">
        <v>527</v>
      </c>
      <c r="P10" s="12">
        <f>SUM(O10/MAX($O$4:$O$18))*100+Q10</f>
        <v>64.917874396135261</v>
      </c>
      <c r="Q10" s="13">
        <v>14</v>
      </c>
      <c r="R10" s="8">
        <v>4</v>
      </c>
      <c r="S10" s="8">
        <v>849</v>
      </c>
      <c r="T10" s="9">
        <f>SUM(S10/MAX($S$4:$S$18))*100+U10</f>
        <v>78.192771084337352</v>
      </c>
      <c r="U10" s="10">
        <v>10</v>
      </c>
      <c r="V10" s="11">
        <v>1</v>
      </c>
      <c r="W10" s="11">
        <v>849</v>
      </c>
      <c r="X10" s="12">
        <f>SUM(W10/MAX($W$4:$W$18))*100+Y10</f>
        <v>125</v>
      </c>
      <c r="Y10" s="13">
        <v>25</v>
      </c>
      <c r="Z10" s="9">
        <f>SUM(D10+L10+T10)</f>
        <v>131.11064548047261</v>
      </c>
      <c r="AA10" s="10">
        <f>RANK(Z10,$Z$4:$Z$18)</f>
        <v>7</v>
      </c>
      <c r="AB10" s="12">
        <f>SUM(H10+P10+X10)</f>
        <v>189.91787439613526</v>
      </c>
      <c r="AC10" s="13">
        <f>RANK(AB10,$AB$4:$AB$18)</f>
        <v>3</v>
      </c>
    </row>
    <row r="11" spans="1:29" x14ac:dyDescent="0.25">
      <c r="A11" s="7" t="s">
        <v>23</v>
      </c>
      <c r="B11" s="8"/>
      <c r="C11" s="8"/>
      <c r="D11" s="9"/>
      <c r="E11" s="10"/>
      <c r="F11" s="11"/>
      <c r="G11" s="11"/>
      <c r="H11" s="12"/>
      <c r="I11" s="13"/>
      <c r="J11" s="8"/>
      <c r="K11" s="8"/>
      <c r="L11" s="9"/>
      <c r="M11" s="10"/>
      <c r="N11" s="11"/>
      <c r="O11" s="11"/>
      <c r="P11" s="12"/>
      <c r="Q11" s="13"/>
      <c r="R11" s="8">
        <v>1</v>
      </c>
      <c r="S11" s="8">
        <v>1245</v>
      </c>
      <c r="T11" s="9">
        <f>SUM(S11/MAX($S$4:$S$18))*100+U11</f>
        <v>125</v>
      </c>
      <c r="U11" s="10">
        <v>25</v>
      </c>
      <c r="V11" s="11"/>
      <c r="W11" s="11"/>
      <c r="X11" s="12"/>
      <c r="Y11" s="13"/>
      <c r="Z11" s="9">
        <f>SUM(D11+L11+T11)</f>
        <v>125</v>
      </c>
      <c r="AA11" s="10">
        <f>RANK(Z11,$Z$4:$Z$18)</f>
        <v>8</v>
      </c>
      <c r="AB11" s="12"/>
      <c r="AC11" s="13"/>
    </row>
    <row r="12" spans="1:29" x14ac:dyDescent="0.25">
      <c r="A12" s="7" t="s">
        <v>17</v>
      </c>
      <c r="B12" s="8"/>
      <c r="C12" s="8"/>
      <c r="D12" s="9"/>
      <c r="E12" s="10"/>
      <c r="F12" s="11"/>
      <c r="G12" s="11"/>
      <c r="H12" s="12"/>
      <c r="I12" s="13"/>
      <c r="J12" s="8">
        <v>8</v>
      </c>
      <c r="K12" s="8">
        <v>537</v>
      </c>
      <c r="L12" s="9">
        <f>SUM(K12/MAX($K$4:$K$18))*100+M12</f>
        <v>54.884057971014499</v>
      </c>
      <c r="M12" s="10">
        <v>3</v>
      </c>
      <c r="N12" s="11"/>
      <c r="O12" s="11"/>
      <c r="P12" s="12"/>
      <c r="Q12" s="13"/>
      <c r="R12" s="8">
        <v>6</v>
      </c>
      <c r="S12" s="8">
        <v>708</v>
      </c>
      <c r="T12" s="9">
        <f>SUM(S12/MAX($S$4:$S$18))*100+U12</f>
        <v>61.867469879518076</v>
      </c>
      <c r="U12" s="10">
        <v>5</v>
      </c>
      <c r="V12" s="11"/>
      <c r="W12" s="11"/>
      <c r="X12" s="12"/>
      <c r="Y12" s="13"/>
      <c r="Z12" s="9">
        <f>SUM(D12+L12+T12)</f>
        <v>116.75152785053257</v>
      </c>
      <c r="AA12" s="10">
        <f>RANK(Z12,$Z$4:$Z$18)</f>
        <v>9</v>
      </c>
      <c r="AB12" s="12"/>
      <c r="AC12" s="13"/>
    </row>
    <row r="13" spans="1:29" x14ac:dyDescent="0.25">
      <c r="A13" s="7" t="s">
        <v>24</v>
      </c>
      <c r="B13" s="8"/>
      <c r="C13" s="8"/>
      <c r="D13" s="9"/>
      <c r="E13" s="10"/>
      <c r="F13" s="11"/>
      <c r="G13" s="11"/>
      <c r="H13" s="12"/>
      <c r="I13" s="13"/>
      <c r="J13" s="8"/>
      <c r="K13" s="8"/>
      <c r="L13" s="9"/>
      <c r="M13" s="10"/>
      <c r="N13" s="11"/>
      <c r="O13" s="11"/>
      <c r="P13" s="12"/>
      <c r="Q13" s="13"/>
      <c r="R13" s="8">
        <v>2</v>
      </c>
      <c r="S13" s="8">
        <v>1095</v>
      </c>
      <c r="T13" s="9">
        <f>SUM(S13/MAX($S$4:$S$18))*100+U13</f>
        <v>106.95180722891565</v>
      </c>
      <c r="U13" s="10">
        <v>19</v>
      </c>
      <c r="V13" s="11"/>
      <c r="W13" s="11"/>
      <c r="X13" s="12"/>
      <c r="Y13" s="13"/>
      <c r="Z13" s="9">
        <f>SUM(D13+L13+T13)</f>
        <v>106.95180722891565</v>
      </c>
      <c r="AA13" s="10">
        <f>RANK(Z13,$Z$4:$Z$18)</f>
        <v>10</v>
      </c>
      <c r="AB13" s="12"/>
      <c r="AC13" s="13"/>
    </row>
    <row r="14" spans="1:29" x14ac:dyDescent="0.25">
      <c r="A14" s="7" t="s">
        <v>16</v>
      </c>
      <c r="B14" s="8"/>
      <c r="C14" s="8"/>
      <c r="D14" s="9"/>
      <c r="E14" s="10"/>
      <c r="F14" s="11"/>
      <c r="G14" s="11"/>
      <c r="H14" s="12"/>
      <c r="I14" s="13"/>
      <c r="J14" s="8">
        <v>5</v>
      </c>
      <c r="K14" s="8">
        <v>725</v>
      </c>
      <c r="L14" s="9">
        <f>SUM(K14/MAX($K$4:$K$18))*100+M14</f>
        <v>77.048309178743963</v>
      </c>
      <c r="M14" s="10">
        <v>7</v>
      </c>
      <c r="N14" s="11"/>
      <c r="O14" s="11"/>
      <c r="P14" s="12"/>
      <c r="Q14" s="13"/>
      <c r="R14" s="8"/>
      <c r="S14" s="8"/>
      <c r="T14" s="9"/>
      <c r="U14" s="10"/>
      <c r="V14" s="11"/>
      <c r="W14" s="11"/>
      <c r="X14" s="12"/>
      <c r="Y14" s="13"/>
      <c r="Z14" s="9">
        <f>SUM(D14+L14+T14)</f>
        <v>77.048309178743963</v>
      </c>
      <c r="AA14" s="10">
        <f>RANK(Z14,$Z$4:$Z$18)</f>
        <v>11</v>
      </c>
      <c r="AB14" s="12"/>
      <c r="AC14" s="13"/>
    </row>
    <row r="15" spans="1:29" x14ac:dyDescent="0.25">
      <c r="A15" s="7" t="s">
        <v>7</v>
      </c>
      <c r="B15" s="8">
        <v>7</v>
      </c>
      <c r="C15" s="8">
        <v>849</v>
      </c>
      <c r="D15" s="9">
        <f>SUM(C15/MAX($C$4:$C$18))*100+E15</f>
        <v>75.949152542372886</v>
      </c>
      <c r="E15" s="10">
        <v>4</v>
      </c>
      <c r="F15" s="11"/>
      <c r="G15" s="11"/>
      <c r="H15" s="12"/>
      <c r="I15" s="13"/>
      <c r="J15" s="8"/>
      <c r="K15" s="8"/>
      <c r="L15" s="9"/>
      <c r="M15" s="10"/>
      <c r="N15" s="11"/>
      <c r="O15" s="11"/>
      <c r="P15" s="12"/>
      <c r="Q15" s="13"/>
      <c r="R15" s="8"/>
      <c r="S15" s="8"/>
      <c r="T15" s="9"/>
      <c r="U15" s="10"/>
      <c r="V15" s="11"/>
      <c r="W15" s="11"/>
      <c r="X15" s="12"/>
      <c r="Y15" s="13"/>
      <c r="Z15" s="9">
        <f>SUM(D15+L15+T15)</f>
        <v>75.949152542372886</v>
      </c>
      <c r="AA15" s="10">
        <f>RANK(Z15,$Z$4:$Z$18)</f>
        <v>12</v>
      </c>
      <c r="AB15" s="12"/>
      <c r="AC15" s="13"/>
    </row>
    <row r="16" spans="1:29" x14ac:dyDescent="0.25">
      <c r="A16" s="7" t="s">
        <v>25</v>
      </c>
      <c r="B16" s="8"/>
      <c r="C16" s="8"/>
      <c r="D16" s="9"/>
      <c r="E16" s="10"/>
      <c r="F16" s="11"/>
      <c r="G16" s="11"/>
      <c r="H16" s="12"/>
      <c r="I16" s="13"/>
      <c r="J16" s="8"/>
      <c r="K16" s="8"/>
      <c r="L16" s="9"/>
      <c r="M16" s="10"/>
      <c r="N16" s="11"/>
      <c r="O16" s="11"/>
      <c r="P16" s="12"/>
      <c r="Q16" s="13"/>
      <c r="R16" s="8">
        <v>5</v>
      </c>
      <c r="S16" s="8">
        <v>833</v>
      </c>
      <c r="T16" s="9">
        <f>SUM(S16/MAX($S$4:$S$18))*100+U16</f>
        <v>73.907630522088354</v>
      </c>
      <c r="U16" s="10">
        <v>7</v>
      </c>
      <c r="V16" s="11"/>
      <c r="W16" s="11"/>
      <c r="X16" s="12"/>
      <c r="Y16" s="13"/>
      <c r="Z16" s="9">
        <f>SUM(D16+L16+T16)</f>
        <v>73.907630522088354</v>
      </c>
      <c r="AA16" s="10">
        <f>RANK(Z16,$Z$4:$Z$18)</f>
        <v>13</v>
      </c>
      <c r="AB16" s="12"/>
      <c r="AC16" s="13"/>
    </row>
    <row r="17" spans="1:29" x14ac:dyDescent="0.25">
      <c r="A17" s="7" t="s">
        <v>8</v>
      </c>
      <c r="B17" s="8">
        <v>8</v>
      </c>
      <c r="C17" s="8">
        <v>662</v>
      </c>
      <c r="D17" s="9">
        <f>SUM(C17/MAX($C$4:$C$18))*100+E17</f>
        <v>59.101694915254242</v>
      </c>
      <c r="E17" s="10">
        <v>3</v>
      </c>
      <c r="F17" s="11">
        <v>3</v>
      </c>
      <c r="G17" s="11">
        <v>662</v>
      </c>
      <c r="H17" s="12">
        <f>SUM(G17/MAX($G$4:$G$18))*100+I17</f>
        <v>75.75373134328359</v>
      </c>
      <c r="I17" s="13">
        <v>14</v>
      </c>
      <c r="J17" s="8"/>
      <c r="K17" s="8"/>
      <c r="L17" s="9"/>
      <c r="M17" s="10"/>
      <c r="N17" s="11"/>
      <c r="O17" s="11"/>
      <c r="P17" s="12"/>
      <c r="Q17" s="13"/>
      <c r="R17" s="8"/>
      <c r="S17" s="8"/>
      <c r="T17" s="9"/>
      <c r="U17" s="10"/>
      <c r="V17" s="11"/>
      <c r="W17" s="11"/>
      <c r="X17" s="12"/>
      <c r="Y17" s="13"/>
      <c r="Z17" s="9">
        <f>SUM(D17+L17+T17)</f>
        <v>59.101694915254242</v>
      </c>
      <c r="AA17" s="10">
        <f>RANK(Z17,$Z$4:$Z$18)</f>
        <v>14</v>
      </c>
      <c r="AB17" s="12">
        <f>SUM(H17+P17+X17)</f>
        <v>75.75373134328359</v>
      </c>
      <c r="AC17" s="13">
        <f>RANK(AB17,$AB$4:$AB$18)</f>
        <v>4</v>
      </c>
    </row>
    <row r="18" spans="1:29" x14ac:dyDescent="0.25">
      <c r="A18" s="7" t="s">
        <v>9</v>
      </c>
      <c r="B18" s="8">
        <v>9</v>
      </c>
      <c r="C18" s="8">
        <v>441</v>
      </c>
      <c r="D18" s="9">
        <f>SUM(C18/MAX($C$4:$C$18))*100+E18</f>
        <v>39.372881355932201</v>
      </c>
      <c r="E18" s="10">
        <v>2</v>
      </c>
      <c r="F18" s="11">
        <v>4</v>
      </c>
      <c r="G18" s="11">
        <v>441</v>
      </c>
      <c r="H18" s="12">
        <f>SUM(G18/MAX($G$4:$G$18))*100+I18</f>
        <v>51.138059701492537</v>
      </c>
      <c r="I18" s="13">
        <v>10</v>
      </c>
      <c r="J18" s="8"/>
      <c r="K18" s="8"/>
      <c r="L18" s="9"/>
      <c r="M18" s="10"/>
      <c r="N18" s="11"/>
      <c r="O18" s="11"/>
      <c r="P18" s="12"/>
      <c r="Q18" s="13"/>
      <c r="R18" s="8"/>
      <c r="S18" s="8"/>
      <c r="T18" s="9"/>
      <c r="U18" s="10"/>
      <c r="V18" s="11"/>
      <c r="W18" s="11"/>
      <c r="X18" s="12"/>
      <c r="Y18" s="13"/>
      <c r="Z18" s="9">
        <f>SUM(D18+L18+T18)</f>
        <v>39.372881355932201</v>
      </c>
      <c r="AA18" s="10">
        <f>RANK(Z18,$Z$4:$Z$18)</f>
        <v>15</v>
      </c>
      <c r="AB18" s="12">
        <f>SUM(H18+P18+X18)</f>
        <v>51.138059701492537</v>
      </c>
      <c r="AC18" s="13">
        <f>RANK(AB18,$AB$4:$AB$18)</f>
        <v>5</v>
      </c>
    </row>
    <row r="20" spans="1:29" x14ac:dyDescent="0.25">
      <c r="A20" t="s">
        <v>11</v>
      </c>
    </row>
    <row r="21" spans="1:29" x14ac:dyDescent="0.25">
      <c r="A21" s="7" t="s">
        <v>12</v>
      </c>
      <c r="B21" s="8">
        <v>1</v>
      </c>
      <c r="C21" s="8">
        <v>1260</v>
      </c>
      <c r="D21" s="9">
        <f>SUM(C21/MAX($C$21:$C$25))*100+E21</f>
        <v>125</v>
      </c>
      <c r="E21" s="10">
        <v>25</v>
      </c>
      <c r="F21" s="11"/>
      <c r="G21" s="11"/>
      <c r="H21" s="11"/>
      <c r="I21" s="13"/>
      <c r="J21" s="8">
        <v>1</v>
      </c>
      <c r="K21" s="8">
        <v>1148</v>
      </c>
      <c r="L21" s="9">
        <f>SUM(K21/MAX($K$21:$K$25))*100+M21</f>
        <v>125</v>
      </c>
      <c r="M21" s="10">
        <v>25</v>
      </c>
      <c r="N21" s="11"/>
      <c r="O21" s="11"/>
      <c r="P21" s="11"/>
      <c r="Q21" s="13"/>
      <c r="R21" s="8">
        <v>1</v>
      </c>
      <c r="S21" s="8">
        <v>1260</v>
      </c>
      <c r="T21" s="9">
        <f>SUM(S21/MAX($S$21:$S$25))*100+U21</f>
        <v>125</v>
      </c>
      <c r="U21" s="10">
        <v>25</v>
      </c>
      <c r="V21" s="11"/>
      <c r="W21" s="11"/>
      <c r="X21" s="11"/>
      <c r="Y21" s="13"/>
      <c r="Z21" s="9">
        <f t="shared" ref="Z5:Z29" si="0">SUM(D21+L21+T21)</f>
        <v>375</v>
      </c>
      <c r="AA21" s="10">
        <f>RANK(Z21,$Z$21:$Z$25)</f>
        <v>1</v>
      </c>
      <c r="AB21" s="12"/>
      <c r="AC21" s="13"/>
    </row>
    <row r="22" spans="1:29" x14ac:dyDescent="0.25">
      <c r="A22" s="7" t="s">
        <v>13</v>
      </c>
      <c r="B22" s="8">
        <v>2</v>
      </c>
      <c r="C22" s="8">
        <v>1035</v>
      </c>
      <c r="D22" s="9">
        <f>SUM(C22/MAX($C$21:$C$25))*100+E22</f>
        <v>101.14285714285714</v>
      </c>
      <c r="E22" s="10">
        <v>19</v>
      </c>
      <c r="F22" s="11"/>
      <c r="G22" s="11"/>
      <c r="H22" s="11"/>
      <c r="I22" s="13"/>
      <c r="J22" s="8"/>
      <c r="K22" s="8"/>
      <c r="L22" s="9"/>
      <c r="M22" s="10"/>
      <c r="N22" s="11"/>
      <c r="O22" s="11"/>
      <c r="P22" s="11"/>
      <c r="Q22" s="13"/>
      <c r="R22" s="8">
        <v>3</v>
      </c>
      <c r="S22" s="8">
        <v>1049</v>
      </c>
      <c r="T22" s="9">
        <f>SUM(S22/MAX($S$21:$S$25))*100+U22</f>
        <v>97.253968253968253</v>
      </c>
      <c r="U22" s="10">
        <v>14</v>
      </c>
      <c r="V22" s="11"/>
      <c r="W22" s="11"/>
      <c r="X22" s="11"/>
      <c r="Y22" s="13"/>
      <c r="Z22" s="9">
        <f t="shared" si="0"/>
        <v>198.39682539682539</v>
      </c>
      <c r="AA22" s="10">
        <f>RANK(Z22,$Z$21:$Z$25)</f>
        <v>2</v>
      </c>
      <c r="AB22" s="12"/>
      <c r="AC22" s="13"/>
    </row>
    <row r="23" spans="1:29" x14ac:dyDescent="0.25">
      <c r="A23" s="7" t="s">
        <v>14</v>
      </c>
      <c r="B23" s="8">
        <v>3</v>
      </c>
      <c r="C23" s="8">
        <v>648</v>
      </c>
      <c r="D23" s="9">
        <f>SUM(C23/MAX($C$21:$C$25))*100+E23</f>
        <v>65.428571428571416</v>
      </c>
      <c r="E23" s="10">
        <v>14</v>
      </c>
      <c r="F23" s="11"/>
      <c r="G23" s="11"/>
      <c r="H23" s="11"/>
      <c r="I23" s="13"/>
      <c r="J23" s="8"/>
      <c r="K23" s="8"/>
      <c r="L23" s="9"/>
      <c r="M23" s="10"/>
      <c r="N23" s="11"/>
      <c r="O23" s="11"/>
      <c r="P23" s="11"/>
      <c r="Q23" s="13"/>
      <c r="R23" s="8">
        <v>4</v>
      </c>
      <c r="S23" s="8">
        <v>1013</v>
      </c>
      <c r="T23" s="9">
        <f>SUM(S23/MAX($S$21:$S$25))*100+U23</f>
        <v>90.396825396825406</v>
      </c>
      <c r="U23" s="10">
        <v>10</v>
      </c>
      <c r="V23" s="11"/>
      <c r="W23" s="11"/>
      <c r="X23" s="11"/>
      <c r="Y23" s="13"/>
      <c r="Z23" s="9">
        <f t="shared" si="0"/>
        <v>155.82539682539681</v>
      </c>
      <c r="AA23" s="10">
        <f>RANK(Z23,$Z$21:$Z$25)</f>
        <v>3</v>
      </c>
      <c r="AB23" s="12"/>
      <c r="AC23" s="13"/>
    </row>
    <row r="24" spans="1:29" x14ac:dyDescent="0.25">
      <c r="A24" s="7" t="s">
        <v>19</v>
      </c>
      <c r="B24" s="8"/>
      <c r="C24" s="8"/>
      <c r="D24" s="9"/>
      <c r="E24" s="10"/>
      <c r="F24" s="11"/>
      <c r="G24" s="11"/>
      <c r="H24" s="11"/>
      <c r="I24" s="13"/>
      <c r="J24" s="8">
        <v>2</v>
      </c>
      <c r="K24" s="8">
        <v>460</v>
      </c>
      <c r="L24" s="9">
        <f>SUM(K24/MAX($K$21:$K$25))*100+M24</f>
        <v>59.069686411149824</v>
      </c>
      <c r="M24" s="10">
        <v>19</v>
      </c>
      <c r="N24" s="11"/>
      <c r="O24" s="11"/>
      <c r="P24" s="11"/>
      <c r="Q24" s="13"/>
      <c r="R24" s="8"/>
      <c r="S24" s="8"/>
      <c r="T24" s="9"/>
      <c r="U24" s="10"/>
      <c r="V24" s="11"/>
      <c r="W24" s="11"/>
      <c r="X24" s="11"/>
      <c r="Y24" s="13"/>
      <c r="Z24" s="9">
        <f t="shared" si="0"/>
        <v>59.069686411149824</v>
      </c>
      <c r="AA24" s="10">
        <f>RANK(Z24,$Z$21:$Z$25)</f>
        <v>5</v>
      </c>
      <c r="AB24" s="12"/>
      <c r="AC24" s="13"/>
    </row>
    <row r="25" spans="1:29" x14ac:dyDescent="0.25">
      <c r="A25" s="7" t="s">
        <v>26</v>
      </c>
      <c r="B25" s="8"/>
      <c r="C25" s="8"/>
      <c r="D25" s="9"/>
      <c r="E25" s="10"/>
      <c r="F25" s="11"/>
      <c r="G25" s="11"/>
      <c r="H25" s="11"/>
      <c r="I25" s="13"/>
      <c r="J25" s="8"/>
      <c r="K25" s="8"/>
      <c r="L25" s="9"/>
      <c r="M25" s="10"/>
      <c r="N25" s="11"/>
      <c r="O25" s="11"/>
      <c r="P25" s="11"/>
      <c r="Q25" s="13"/>
      <c r="R25" s="8">
        <v>2</v>
      </c>
      <c r="S25" s="8">
        <v>1145</v>
      </c>
      <c r="T25" s="9">
        <f>SUM(S25/MAX($S$21:$S$25))*100+U25</f>
        <v>109.87301587301587</v>
      </c>
      <c r="U25" s="10">
        <v>19</v>
      </c>
      <c r="V25" s="11"/>
      <c r="W25" s="11"/>
      <c r="X25" s="11"/>
      <c r="Y25" s="13"/>
      <c r="Z25" s="9">
        <f t="shared" si="0"/>
        <v>109.87301587301587</v>
      </c>
      <c r="AA25" s="10">
        <f>RANK(Z25,$Z$21:$Z$25)</f>
        <v>4</v>
      </c>
      <c r="AB25" s="12"/>
      <c r="AC25" s="13"/>
    </row>
    <row r="27" spans="1:29" x14ac:dyDescent="0.25">
      <c r="A27" t="s">
        <v>20</v>
      </c>
    </row>
    <row r="28" spans="1:29" x14ac:dyDescent="0.25">
      <c r="A28" s="7" t="s">
        <v>21</v>
      </c>
      <c r="B28" s="8"/>
      <c r="C28" s="8"/>
      <c r="D28" s="9"/>
      <c r="E28" s="10"/>
      <c r="F28" s="11"/>
      <c r="G28" s="11"/>
      <c r="H28" s="11"/>
      <c r="I28" s="13"/>
      <c r="J28" s="8">
        <v>1</v>
      </c>
      <c r="K28" s="8">
        <v>314</v>
      </c>
      <c r="L28" s="9">
        <f>SUM(K28/MAX($K$28:$K$29))*100+M28</f>
        <v>125</v>
      </c>
      <c r="M28" s="10">
        <v>25</v>
      </c>
      <c r="N28" s="11"/>
      <c r="O28" s="11"/>
      <c r="P28" s="11"/>
      <c r="Q28" s="13"/>
      <c r="R28" s="8"/>
      <c r="S28" s="8"/>
      <c r="T28" s="9"/>
      <c r="U28" s="10"/>
      <c r="V28" s="11"/>
      <c r="W28" s="11"/>
      <c r="X28" s="11"/>
      <c r="Y28" s="13"/>
      <c r="Z28" s="9">
        <f t="shared" si="0"/>
        <v>125</v>
      </c>
      <c r="AA28" s="10">
        <f>RANK(Z28,$Z$28:$Z$29)</f>
        <v>1</v>
      </c>
      <c r="AB28" s="12"/>
      <c r="AC28" s="13"/>
    </row>
    <row r="29" spans="1:29" x14ac:dyDescent="0.25">
      <c r="A29" s="7" t="s">
        <v>27</v>
      </c>
      <c r="B29" s="8"/>
      <c r="C29" s="8"/>
      <c r="D29" s="9"/>
      <c r="E29" s="10"/>
      <c r="F29" s="11"/>
      <c r="G29" s="11"/>
      <c r="H29" s="11"/>
      <c r="I29" s="13"/>
      <c r="J29" s="8"/>
      <c r="K29" s="8"/>
      <c r="L29" s="9"/>
      <c r="M29" s="10"/>
      <c r="N29" s="11"/>
      <c r="O29" s="11"/>
      <c r="P29" s="11"/>
      <c r="Q29" s="13"/>
      <c r="R29" s="8">
        <v>1</v>
      </c>
      <c r="S29" s="8">
        <v>1260</v>
      </c>
      <c r="T29" s="9">
        <f>SUM(S29/MAX($S$28:$S$29))*100+25</f>
        <v>125</v>
      </c>
      <c r="U29" s="10">
        <v>25</v>
      </c>
      <c r="V29" s="11"/>
      <c r="W29" s="11"/>
      <c r="X29" s="11"/>
      <c r="Y29" s="13"/>
      <c r="Z29" s="9">
        <f t="shared" si="0"/>
        <v>125</v>
      </c>
      <c r="AA29" s="10">
        <f>RANK(Z29,$Z$28:$Z$29)</f>
        <v>1</v>
      </c>
      <c r="AB29" s="12"/>
      <c r="AC29" s="13"/>
    </row>
    <row r="31" spans="1:29" x14ac:dyDescent="0.25">
      <c r="AC31" s="5" t="s">
        <v>33</v>
      </c>
    </row>
    <row r="32" spans="1:29" x14ac:dyDescent="0.25">
      <c r="I32" s="5" t="s">
        <v>28</v>
      </c>
      <c r="AA32" s="3" t="s">
        <v>34</v>
      </c>
    </row>
    <row r="33" spans="2:8" x14ac:dyDescent="0.25">
      <c r="H33" s="4" t="s">
        <v>29</v>
      </c>
    </row>
    <row r="34" spans="2:8" x14ac:dyDescent="0.25">
      <c r="G34" s="4" t="s">
        <v>30</v>
      </c>
    </row>
    <row r="35" spans="2:8" x14ac:dyDescent="0.25">
      <c r="F35" s="4" t="s">
        <v>31</v>
      </c>
    </row>
    <row r="36" spans="2:8" x14ac:dyDescent="0.25">
      <c r="E36" s="3" t="s">
        <v>28</v>
      </c>
    </row>
    <row r="37" spans="2:8" x14ac:dyDescent="0.25">
      <c r="D37" s="2" t="s">
        <v>29</v>
      </c>
    </row>
    <row r="38" spans="2:8" x14ac:dyDescent="0.25">
      <c r="C38" s="1" t="s">
        <v>30</v>
      </c>
    </row>
    <row r="39" spans="2:8" x14ac:dyDescent="0.25">
      <c r="B39" s="1" t="s">
        <v>32</v>
      </c>
    </row>
  </sheetData>
  <sortState ref="A4:AC18">
    <sortCondition ref="AA4:AA18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Krešo</dc:creator>
  <cp:lastModifiedBy>Krešo</cp:lastModifiedBy>
  <dcterms:created xsi:type="dcterms:W3CDTF">2010-12-12T10:59:53Z</dcterms:created>
  <dcterms:modified xsi:type="dcterms:W3CDTF">2010-12-12T12:24:35Z</dcterms:modified>
</cp:coreProperties>
</file>